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60" windowWidth="2280" windowHeight="6390"/>
  </bookViews>
  <sheets>
    <sheet name="Приложение 1" sheetId="1" r:id="rId1"/>
  </sheets>
  <calcPr calcId="144525"/>
</workbook>
</file>

<file path=xl/calcChain.xml><?xml version="1.0" encoding="utf-8"?>
<calcChain xmlns="http://schemas.openxmlformats.org/spreadsheetml/2006/main">
  <c r="V855" i="1" l="1"/>
  <c r="V875" i="1"/>
  <c r="V837" i="1" l="1"/>
  <c r="V765" i="1"/>
  <c r="V764" i="1" l="1"/>
  <c r="V757" i="1" l="1"/>
  <c r="V852" i="1" l="1"/>
  <c r="V763" i="1"/>
  <c r="V854" i="1"/>
  <c r="V874" i="1" l="1"/>
  <c r="V872" i="1"/>
  <c r="V836" i="1"/>
  <c r="U756" i="1"/>
  <c r="V756" i="1" s="1"/>
  <c r="U755" i="1"/>
  <c r="V755" i="1" s="1"/>
  <c r="U754" i="1"/>
  <c r="V754" i="1" s="1"/>
  <c r="U753" i="1"/>
  <c r="V753" i="1" s="1"/>
  <c r="U752" i="1"/>
  <c r="V752" i="1" s="1"/>
  <c r="U751" i="1"/>
  <c r="V751" i="1" s="1"/>
  <c r="U750" i="1"/>
  <c r="V750" i="1" s="1"/>
  <c r="U749" i="1"/>
  <c r="V749" i="1" s="1"/>
  <c r="U748" i="1"/>
  <c r="V748" i="1" s="1"/>
  <c r="U747" i="1"/>
  <c r="V747" i="1" s="1"/>
  <c r="V630" i="1"/>
  <c r="V667" i="1"/>
  <c r="V638" i="1"/>
  <c r="V712" i="1"/>
  <c r="V710" i="1"/>
  <c r="V708" i="1"/>
  <c r="V704" i="1"/>
  <c r="V633" i="1"/>
  <c r="V835" i="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l="1"/>
  <c r="V732" i="1" s="1"/>
  <c r="V657" i="1"/>
  <c r="V766" i="1" l="1"/>
  <c r="V873" i="1" l="1"/>
  <c r="V871" i="1"/>
  <c r="V876" i="1"/>
  <c r="V878" i="1" l="1"/>
  <c r="V760" i="1"/>
  <c r="V759" i="1"/>
  <c r="U731" i="1"/>
  <c r="V731" i="1" s="1"/>
  <c r="V857" i="1" l="1"/>
  <c r="V858" i="1"/>
  <c r="V853" i="1"/>
  <c r="V851" i="1"/>
  <c r="V848" i="1"/>
  <c r="V864" i="1"/>
  <c r="V804" i="1"/>
  <c r="V789" i="1"/>
  <c r="V866" i="1"/>
  <c r="V867" i="1"/>
  <c r="V868" i="1"/>
  <c r="V870" i="1"/>
  <c r="V803" i="1"/>
  <c r="V824" i="1"/>
  <c r="V825" i="1"/>
  <c r="V833" i="1" l="1"/>
  <c r="V831" i="1"/>
  <c r="V832" i="1"/>
  <c r="U729" i="1"/>
  <c r="V729" i="1" s="1"/>
  <c r="V829" i="1" l="1"/>
  <c r="V860" i="1" l="1"/>
  <c r="V861" i="1"/>
  <c r="V862" i="1"/>
  <c r="V863" i="1"/>
  <c r="V856" i="1"/>
  <c r="V859" i="1"/>
  <c r="V838" i="1"/>
  <c r="V843" i="1"/>
  <c r="V841" i="1"/>
  <c r="U730" i="1"/>
  <c r="V730" i="1" s="1"/>
  <c r="U728" i="1"/>
  <c r="V728" i="1" s="1"/>
  <c r="U727" i="1"/>
  <c r="V727" i="1" s="1"/>
  <c r="U726" i="1"/>
  <c r="V726" i="1" s="1"/>
  <c r="U725" i="1"/>
  <c r="V725" i="1" s="1"/>
  <c r="U724" i="1"/>
  <c r="V724" i="1" s="1"/>
  <c r="U723" i="1"/>
  <c r="V723" i="1" s="1"/>
  <c r="U722" i="1"/>
  <c r="V722" i="1" s="1"/>
  <c r="U721" i="1"/>
  <c r="V721" i="1" s="1"/>
  <c r="V840" i="1"/>
  <c r="V839" i="1"/>
  <c r="V801" i="1"/>
  <c r="V802" i="1"/>
  <c r="V797" i="1"/>
  <c r="V798" i="1"/>
  <c r="V799" i="1"/>
  <c r="V800" i="1"/>
  <c r="V796" i="1"/>
  <c r="V869" i="1"/>
  <c r="V805" i="1"/>
  <c r="V807" i="1"/>
  <c r="V806" i="1"/>
  <c r="V814" i="1"/>
  <c r="V815" i="1"/>
  <c r="V816" i="1"/>
  <c r="V817" i="1"/>
  <c r="V818" i="1"/>
  <c r="V819" i="1"/>
  <c r="V820" i="1"/>
  <c r="V821" i="1"/>
  <c r="V822" i="1"/>
  <c r="V830" i="1"/>
  <c r="V826" i="1"/>
  <c r="V828" i="1"/>
  <c r="V827" i="1" l="1"/>
  <c r="V865" i="1"/>
  <c r="V823" i="1"/>
  <c r="V813" i="1"/>
  <c r="V809" i="1"/>
  <c r="V808" i="1"/>
  <c r="V812" i="1"/>
  <c r="V810" i="1"/>
  <c r="V811" i="1"/>
  <c r="V784" i="1"/>
  <c r="V785" i="1"/>
  <c r="V786" i="1"/>
  <c r="V787" i="1"/>
  <c r="V788" i="1"/>
  <c r="V790" i="1"/>
  <c r="V791" i="1"/>
  <c r="V792" i="1"/>
  <c r="V793" i="1"/>
  <c r="V794" i="1"/>
  <c r="V795" i="1"/>
  <c r="V783" i="1"/>
  <c r="V782" i="1"/>
  <c r="V781" i="1"/>
  <c r="V780" i="1"/>
  <c r="V779" i="1"/>
  <c r="V778" i="1"/>
  <c r="V777" i="1"/>
  <c r="V776" i="1"/>
  <c r="V775" i="1"/>
  <c r="V772" i="1"/>
  <c r="V773" i="1"/>
  <c r="V774" i="1"/>
  <c r="V771" i="1"/>
  <c r="V770" i="1"/>
  <c r="V769" i="1"/>
  <c r="V768" i="1"/>
  <c r="U717" i="1" l="1"/>
  <c r="V717" i="1" s="1"/>
  <c r="U718" i="1"/>
  <c r="V718" i="1" s="1"/>
  <c r="U719" i="1"/>
  <c r="V719" i="1" s="1"/>
  <c r="T720" i="1"/>
  <c r="U720" i="1" s="1"/>
  <c r="V720" i="1" s="1"/>
  <c r="U715" i="1"/>
  <c r="V715" i="1" s="1"/>
  <c r="U716" i="1"/>
  <c r="V716" i="1" s="1"/>
  <c r="U705" i="1"/>
  <c r="V705" i="1" s="1"/>
  <c r="U706" i="1"/>
  <c r="V706" i="1" s="1"/>
  <c r="V707" i="1"/>
  <c r="V709" i="1"/>
  <c r="V711" i="1"/>
  <c r="U713" i="1"/>
  <c r="V713" i="1" s="1"/>
  <c r="U714" i="1"/>
  <c r="V714" i="1" s="1"/>
  <c r="U694" i="1"/>
  <c r="V694" i="1" s="1"/>
  <c r="U695" i="1"/>
  <c r="V695" i="1" s="1"/>
  <c r="U698" i="1"/>
  <c r="V698" i="1" s="1"/>
  <c r="V699" i="1"/>
  <c r="U679" i="1"/>
  <c r="V679" i="1" s="1"/>
  <c r="U680" i="1"/>
  <c r="V680" i="1" s="1"/>
  <c r="U681" i="1"/>
  <c r="V681" i="1" s="1"/>
  <c r="U682" i="1"/>
  <c r="V682" i="1" s="1"/>
  <c r="U683" i="1"/>
  <c r="V683" i="1" s="1"/>
  <c r="U684" i="1"/>
  <c r="V684" i="1" s="1"/>
  <c r="U685" i="1"/>
  <c r="V685" i="1" s="1"/>
  <c r="U686" i="1"/>
  <c r="V686" i="1" s="1"/>
  <c r="U687" i="1"/>
  <c r="V687" i="1" s="1"/>
  <c r="U688" i="1"/>
  <c r="V688" i="1" s="1"/>
  <c r="U689" i="1"/>
  <c r="V689" i="1" s="1"/>
  <c r="U690" i="1"/>
  <c r="V690" i="1" s="1"/>
  <c r="U691" i="1"/>
  <c r="V691" i="1" s="1"/>
  <c r="U692" i="1"/>
  <c r="V692" i="1" s="1"/>
  <c r="U693" i="1"/>
  <c r="V693" i="1" s="1"/>
  <c r="U675" i="1" l="1"/>
  <c r="V675" i="1" s="1"/>
  <c r="U676" i="1"/>
  <c r="V676" i="1" s="1"/>
  <c r="U677" i="1"/>
  <c r="V677" i="1" s="1"/>
  <c r="U678" i="1"/>
  <c r="V678" i="1" s="1"/>
  <c r="U665" i="1"/>
  <c r="V665" i="1" s="1"/>
  <c r="U668" i="1"/>
  <c r="V668" i="1" s="1"/>
  <c r="U669" i="1"/>
  <c r="V669" i="1" s="1"/>
  <c r="U670" i="1"/>
  <c r="V670" i="1" s="1"/>
  <c r="U671" i="1"/>
  <c r="V671" i="1" s="1"/>
  <c r="U672" i="1"/>
  <c r="V672" i="1" s="1"/>
  <c r="U673" i="1"/>
  <c r="V673" i="1" s="1"/>
  <c r="U674" i="1"/>
  <c r="V674" i="1" s="1"/>
  <c r="U651" i="1"/>
  <c r="V651" i="1" s="1"/>
  <c r="U652" i="1"/>
  <c r="V652" i="1" s="1"/>
  <c r="U653" i="1"/>
  <c r="V653" i="1" s="1"/>
  <c r="U654" i="1"/>
  <c r="V654" i="1" s="1"/>
  <c r="U655" i="1"/>
  <c r="V655" i="1" s="1"/>
  <c r="U659" i="1"/>
  <c r="V659" i="1" s="1"/>
  <c r="T664" i="1"/>
  <c r="U664" i="1" s="1"/>
  <c r="V664" i="1" s="1"/>
  <c r="T663" i="1"/>
  <c r="U663" i="1" s="1"/>
  <c r="V663" i="1" s="1"/>
  <c r="T662" i="1"/>
  <c r="U662" i="1" s="1"/>
  <c r="V662" i="1" s="1"/>
  <c r="T661" i="1"/>
  <c r="U661" i="1" s="1"/>
  <c r="V661" i="1" s="1"/>
  <c r="T660" i="1"/>
  <c r="U660" i="1" s="1"/>
  <c r="V660" i="1" s="1"/>
  <c r="T658" i="1"/>
  <c r="U658" i="1" s="1"/>
  <c r="V658" i="1" s="1"/>
  <c r="U642" i="1"/>
  <c r="V642" i="1" s="1"/>
  <c r="U643" i="1"/>
  <c r="V643" i="1" s="1"/>
  <c r="U644" i="1"/>
  <c r="V644" i="1" s="1"/>
  <c r="U645" i="1"/>
  <c r="V645" i="1" s="1"/>
  <c r="U646" i="1"/>
  <c r="V646" i="1" s="1"/>
  <c r="U639" i="1"/>
  <c r="V639" i="1" s="1"/>
  <c r="U635" i="1"/>
  <c r="V635" i="1" s="1"/>
  <c r="U636" i="1"/>
  <c r="V636" i="1" s="1"/>
  <c r="V637" i="1"/>
  <c r="V629" i="1"/>
  <c r="U631" i="1"/>
  <c r="V631" i="1" s="1"/>
  <c r="V632" i="1"/>
  <c r="U634" i="1"/>
  <c r="V634" i="1" s="1"/>
  <c r="U621" i="1"/>
  <c r="V621" i="1" s="1"/>
  <c r="U622" i="1"/>
  <c r="V622" i="1" s="1"/>
  <c r="U623" i="1"/>
  <c r="V623" i="1" s="1"/>
  <c r="U624" i="1"/>
  <c r="V624" i="1" s="1"/>
  <c r="U625" i="1"/>
  <c r="V625" i="1" s="1"/>
  <c r="U626" i="1"/>
  <c r="V626" i="1" s="1"/>
  <c r="U627" i="1"/>
  <c r="V627" i="1" s="1"/>
  <c r="U628" i="1"/>
  <c r="V628" i="1" s="1"/>
  <c r="U619" i="1" l="1"/>
  <c r="V619" i="1" s="1"/>
  <c r="U620" i="1"/>
  <c r="V620" i="1" s="1"/>
  <c r="U613" i="1"/>
  <c r="V613" i="1" s="1"/>
  <c r="U614" i="1"/>
  <c r="V614" i="1" s="1"/>
  <c r="U615" i="1"/>
  <c r="V615" i="1" s="1"/>
  <c r="U616" i="1"/>
  <c r="V616" i="1" s="1"/>
  <c r="U617" i="1"/>
  <c r="V617" i="1" s="1"/>
  <c r="U618" i="1"/>
  <c r="V618" i="1" s="1"/>
  <c r="U607" i="1"/>
  <c r="V607" i="1" s="1"/>
  <c r="U608" i="1"/>
  <c r="V608" i="1" s="1"/>
  <c r="U609" i="1"/>
  <c r="V609" i="1" s="1"/>
  <c r="U610" i="1"/>
  <c r="V610" i="1" s="1"/>
  <c r="U611" i="1"/>
  <c r="V611" i="1" s="1"/>
  <c r="U612" i="1"/>
  <c r="V612" i="1" s="1"/>
  <c r="U583" i="1"/>
  <c r="V583" i="1" s="1"/>
  <c r="U584" i="1"/>
  <c r="V584" i="1" s="1"/>
  <c r="U585" i="1"/>
  <c r="V585" i="1" s="1"/>
  <c r="U586" i="1"/>
  <c r="V586" i="1" s="1"/>
  <c r="U587" i="1"/>
  <c r="V587" i="1" s="1"/>
  <c r="U588" i="1"/>
  <c r="V588" i="1" s="1"/>
  <c r="U589" i="1"/>
  <c r="V589" i="1" s="1"/>
  <c r="U590" i="1"/>
  <c r="V590" i="1" s="1"/>
  <c r="U591" i="1"/>
  <c r="V591" i="1" s="1"/>
  <c r="U592" i="1"/>
  <c r="V592" i="1" s="1"/>
  <c r="U593" i="1"/>
  <c r="V593" i="1" s="1"/>
  <c r="U594" i="1"/>
  <c r="V594" i="1" s="1"/>
  <c r="U595" i="1"/>
  <c r="V595" i="1" s="1"/>
  <c r="U596" i="1"/>
  <c r="V596" i="1" s="1"/>
  <c r="U597" i="1"/>
  <c r="V597" i="1" s="1"/>
  <c r="U598" i="1"/>
  <c r="V598" i="1" s="1"/>
  <c r="U599" i="1"/>
  <c r="V599" i="1" s="1"/>
  <c r="U600" i="1"/>
  <c r="V600" i="1" s="1"/>
  <c r="U601" i="1"/>
  <c r="V601" i="1" s="1"/>
  <c r="U602" i="1"/>
  <c r="V602" i="1" s="1"/>
  <c r="U603" i="1"/>
  <c r="V603" i="1" s="1"/>
  <c r="U604" i="1"/>
  <c r="V604" i="1" s="1"/>
  <c r="U605" i="1"/>
  <c r="V605" i="1" s="1"/>
  <c r="U606" i="1"/>
  <c r="V606" i="1" s="1"/>
  <c r="U565" i="1"/>
  <c r="V565" i="1" s="1"/>
  <c r="U566" i="1"/>
  <c r="V566" i="1" s="1"/>
  <c r="U567" i="1"/>
  <c r="V567" i="1" s="1"/>
  <c r="U568" i="1"/>
  <c r="V568" i="1" s="1"/>
  <c r="U569" i="1"/>
  <c r="V569" i="1" s="1"/>
  <c r="U570" i="1"/>
  <c r="V570" i="1" s="1"/>
  <c r="U571" i="1"/>
  <c r="V571" i="1" s="1"/>
  <c r="U572" i="1"/>
  <c r="V572" i="1" s="1"/>
  <c r="U573" i="1"/>
  <c r="V573" i="1" s="1"/>
  <c r="U574" i="1"/>
  <c r="V574" i="1" s="1"/>
  <c r="U575" i="1"/>
  <c r="V575" i="1" s="1"/>
  <c r="U576" i="1"/>
  <c r="V576" i="1" s="1"/>
  <c r="U577" i="1"/>
  <c r="V577" i="1" s="1"/>
  <c r="U578" i="1"/>
  <c r="V578" i="1" s="1"/>
  <c r="U579" i="1"/>
  <c r="V579" i="1" s="1"/>
  <c r="U580" i="1"/>
  <c r="V580" i="1" s="1"/>
  <c r="U581" i="1"/>
  <c r="V581" i="1" s="1"/>
  <c r="U582" i="1"/>
  <c r="V582" i="1" s="1"/>
  <c r="U559" i="1"/>
  <c r="V559" i="1" s="1"/>
  <c r="U560" i="1"/>
  <c r="V560" i="1" s="1"/>
  <c r="U561" i="1"/>
  <c r="V561" i="1" s="1"/>
  <c r="U562" i="1"/>
  <c r="V562" i="1" s="1"/>
  <c r="U563" i="1"/>
  <c r="V563" i="1" s="1"/>
  <c r="U564" i="1"/>
  <c r="V564" i="1" s="1"/>
  <c r="U534" i="1"/>
  <c r="V534" i="1" s="1"/>
  <c r="U535" i="1"/>
  <c r="V535" i="1" s="1"/>
  <c r="U536" i="1"/>
  <c r="V536" i="1" s="1"/>
  <c r="U537" i="1"/>
  <c r="V537" i="1" s="1"/>
  <c r="U538" i="1"/>
  <c r="V538" i="1" s="1"/>
  <c r="U539" i="1"/>
  <c r="V539" i="1" s="1"/>
  <c r="U540" i="1"/>
  <c r="V540" i="1" s="1"/>
  <c r="U541" i="1"/>
  <c r="V541" i="1" s="1"/>
  <c r="U542" i="1"/>
  <c r="V542" i="1" s="1"/>
  <c r="U543" i="1"/>
  <c r="V543" i="1" s="1"/>
  <c r="U544" i="1"/>
  <c r="V544" i="1" s="1"/>
  <c r="U545" i="1"/>
  <c r="V545" i="1" s="1"/>
  <c r="U546" i="1"/>
  <c r="V546" i="1" s="1"/>
  <c r="U547" i="1"/>
  <c r="V547" i="1" s="1"/>
  <c r="U548" i="1"/>
  <c r="V548" i="1" s="1"/>
  <c r="U549" i="1"/>
  <c r="V549" i="1" s="1"/>
  <c r="U550" i="1"/>
  <c r="V550" i="1" s="1"/>
  <c r="U551" i="1"/>
  <c r="V551" i="1" s="1"/>
  <c r="U552" i="1"/>
  <c r="V552" i="1" s="1"/>
  <c r="U553" i="1"/>
  <c r="V553" i="1" s="1"/>
  <c r="U554" i="1"/>
  <c r="V554" i="1" s="1"/>
  <c r="U555" i="1"/>
  <c r="V555" i="1" s="1"/>
  <c r="U556" i="1"/>
  <c r="V556" i="1" s="1"/>
  <c r="U557" i="1"/>
  <c r="V557" i="1" s="1"/>
  <c r="U558" i="1"/>
  <c r="V558" i="1" s="1"/>
  <c r="U497" i="1"/>
  <c r="V497" i="1" s="1"/>
  <c r="U498" i="1"/>
  <c r="V498" i="1" s="1"/>
  <c r="U499" i="1"/>
  <c r="V499" i="1" s="1"/>
  <c r="U500" i="1"/>
  <c r="V500" i="1" s="1"/>
  <c r="U501" i="1"/>
  <c r="V501" i="1" s="1"/>
  <c r="U502" i="1"/>
  <c r="V502" i="1" s="1"/>
  <c r="U503" i="1"/>
  <c r="V503" i="1" s="1"/>
  <c r="U504" i="1"/>
  <c r="V504" i="1" s="1"/>
  <c r="U505" i="1"/>
  <c r="V505" i="1" s="1"/>
  <c r="U506" i="1"/>
  <c r="V506" i="1" s="1"/>
  <c r="U507" i="1"/>
  <c r="V507" i="1" s="1"/>
  <c r="U508" i="1"/>
  <c r="V508" i="1" s="1"/>
  <c r="U509" i="1"/>
  <c r="V509" i="1" s="1"/>
  <c r="U510" i="1"/>
  <c r="V510" i="1" s="1"/>
  <c r="U511" i="1"/>
  <c r="V511" i="1" s="1"/>
  <c r="U512" i="1"/>
  <c r="V512" i="1" s="1"/>
  <c r="U513" i="1"/>
  <c r="V513" i="1" s="1"/>
  <c r="U514" i="1"/>
  <c r="V514" i="1" s="1"/>
  <c r="U515" i="1"/>
  <c r="V515" i="1" s="1"/>
  <c r="U516" i="1"/>
  <c r="V516" i="1" s="1"/>
  <c r="U517" i="1"/>
  <c r="V517" i="1" s="1"/>
  <c r="U518" i="1"/>
  <c r="V518" i="1" s="1"/>
  <c r="U519" i="1"/>
  <c r="V519" i="1" s="1"/>
  <c r="U520" i="1"/>
  <c r="V520" i="1" s="1"/>
  <c r="U521" i="1"/>
  <c r="V521" i="1" s="1"/>
  <c r="U522" i="1"/>
  <c r="V522" i="1" s="1"/>
  <c r="U523" i="1"/>
  <c r="V523" i="1" s="1"/>
  <c r="U524" i="1"/>
  <c r="V524" i="1" s="1"/>
  <c r="U525" i="1"/>
  <c r="V525" i="1" s="1"/>
  <c r="U526" i="1"/>
  <c r="V526" i="1" s="1"/>
  <c r="U527" i="1"/>
  <c r="V527" i="1" s="1"/>
  <c r="U528" i="1"/>
  <c r="V528" i="1" s="1"/>
  <c r="U529" i="1"/>
  <c r="V529" i="1" s="1"/>
  <c r="U530" i="1"/>
  <c r="V530" i="1" s="1"/>
  <c r="U531" i="1"/>
  <c r="V531" i="1" s="1"/>
  <c r="U532" i="1"/>
  <c r="V532" i="1" s="1"/>
  <c r="U533" i="1"/>
  <c r="V533" i="1" s="1"/>
  <c r="U423" i="1"/>
  <c r="V423" i="1" s="1"/>
  <c r="U424" i="1"/>
  <c r="V424" i="1" s="1"/>
  <c r="U425" i="1"/>
  <c r="V425" i="1" s="1"/>
  <c r="U426" i="1"/>
  <c r="V426" i="1" s="1"/>
  <c r="U427" i="1"/>
  <c r="V427" i="1" s="1"/>
  <c r="U428" i="1"/>
  <c r="V428" i="1" s="1"/>
  <c r="U429" i="1"/>
  <c r="V429" i="1" s="1"/>
  <c r="U430" i="1"/>
  <c r="V430" i="1" s="1"/>
  <c r="U431" i="1"/>
  <c r="V431" i="1" s="1"/>
  <c r="U432" i="1"/>
  <c r="V432" i="1" s="1"/>
  <c r="U433" i="1"/>
  <c r="V433" i="1" s="1"/>
  <c r="U434" i="1"/>
  <c r="V434" i="1" s="1"/>
  <c r="U435" i="1"/>
  <c r="V435" i="1" s="1"/>
  <c r="U436" i="1"/>
  <c r="V436" i="1" s="1"/>
  <c r="U437" i="1"/>
  <c r="V437" i="1" s="1"/>
  <c r="U438" i="1"/>
  <c r="V438" i="1" s="1"/>
  <c r="U439" i="1"/>
  <c r="V439" i="1" s="1"/>
  <c r="U440" i="1"/>
  <c r="V440" i="1" s="1"/>
  <c r="U441" i="1"/>
  <c r="V441" i="1" s="1"/>
  <c r="U442" i="1"/>
  <c r="V442" i="1" s="1"/>
  <c r="U443" i="1"/>
  <c r="V443" i="1" s="1"/>
  <c r="U444" i="1"/>
  <c r="V444" i="1" s="1"/>
  <c r="U445" i="1"/>
  <c r="V445" i="1" s="1"/>
  <c r="U446" i="1"/>
  <c r="V446" i="1" s="1"/>
  <c r="U447" i="1"/>
  <c r="V447" i="1" s="1"/>
  <c r="U448" i="1"/>
  <c r="V448" i="1" s="1"/>
  <c r="U449" i="1"/>
  <c r="V449" i="1" s="1"/>
  <c r="U450" i="1"/>
  <c r="V450" i="1" s="1"/>
  <c r="U451" i="1"/>
  <c r="V451" i="1" s="1"/>
  <c r="U452" i="1"/>
  <c r="V452" i="1" s="1"/>
  <c r="U453" i="1"/>
  <c r="V453" i="1" s="1"/>
  <c r="U454" i="1"/>
  <c r="V454" i="1" s="1"/>
  <c r="U455" i="1"/>
  <c r="V455" i="1" s="1"/>
  <c r="U456" i="1"/>
  <c r="V456" i="1" s="1"/>
  <c r="U457" i="1"/>
  <c r="V457" i="1" s="1"/>
  <c r="U458" i="1"/>
  <c r="V458" i="1" s="1"/>
  <c r="U459" i="1"/>
  <c r="V459" i="1" s="1"/>
  <c r="U460" i="1"/>
  <c r="V460" i="1" s="1"/>
  <c r="U461" i="1"/>
  <c r="V461" i="1" s="1"/>
  <c r="U462" i="1"/>
  <c r="V462" i="1" s="1"/>
  <c r="U463" i="1"/>
  <c r="V463" i="1" s="1"/>
  <c r="U464" i="1"/>
  <c r="V464" i="1" s="1"/>
  <c r="U465" i="1"/>
  <c r="V465" i="1" s="1"/>
  <c r="U466" i="1"/>
  <c r="V466" i="1" s="1"/>
  <c r="U467" i="1"/>
  <c r="V467" i="1" s="1"/>
  <c r="U468" i="1"/>
  <c r="V468" i="1" s="1"/>
  <c r="U469" i="1"/>
  <c r="V469" i="1" s="1"/>
  <c r="U470" i="1"/>
  <c r="V470" i="1" s="1"/>
  <c r="U471" i="1"/>
  <c r="V471" i="1" s="1"/>
  <c r="U472" i="1"/>
  <c r="V472" i="1" s="1"/>
  <c r="U473" i="1"/>
  <c r="V473" i="1" s="1"/>
  <c r="U474" i="1"/>
  <c r="V474" i="1" s="1"/>
  <c r="U475" i="1"/>
  <c r="V475" i="1" s="1"/>
  <c r="U476" i="1"/>
  <c r="V476" i="1" s="1"/>
  <c r="U477" i="1"/>
  <c r="V477" i="1" s="1"/>
  <c r="U478" i="1"/>
  <c r="V478" i="1" s="1"/>
  <c r="U479" i="1"/>
  <c r="V479" i="1" s="1"/>
  <c r="U480" i="1"/>
  <c r="V480" i="1" s="1"/>
  <c r="U481" i="1"/>
  <c r="V481" i="1" s="1"/>
  <c r="U482" i="1"/>
  <c r="V482" i="1" s="1"/>
  <c r="U483" i="1"/>
  <c r="V483" i="1" s="1"/>
  <c r="U484" i="1"/>
  <c r="V484" i="1" s="1"/>
  <c r="U485" i="1"/>
  <c r="V485" i="1" s="1"/>
  <c r="U486" i="1"/>
  <c r="V486" i="1" s="1"/>
  <c r="U487" i="1"/>
  <c r="V487" i="1" s="1"/>
  <c r="U488" i="1"/>
  <c r="V488" i="1" s="1"/>
  <c r="U489" i="1"/>
  <c r="V489" i="1" s="1"/>
  <c r="U490" i="1"/>
  <c r="V490" i="1" s="1"/>
  <c r="U491" i="1"/>
  <c r="V491" i="1" s="1"/>
  <c r="U492" i="1"/>
  <c r="V492" i="1" s="1"/>
  <c r="U493" i="1"/>
  <c r="V493" i="1" s="1"/>
  <c r="U494" i="1"/>
  <c r="V494" i="1" s="1"/>
  <c r="U495" i="1"/>
  <c r="V495" i="1" s="1"/>
  <c r="U496" i="1"/>
  <c r="V496" i="1" s="1"/>
  <c r="U395" i="1" l="1"/>
  <c r="V395" i="1" s="1"/>
  <c r="U394" i="1"/>
  <c r="V394" i="1" s="1"/>
  <c r="U396" i="1"/>
  <c r="V396" i="1" s="1"/>
  <c r="U397" i="1"/>
  <c r="V397" i="1" s="1"/>
  <c r="U398" i="1"/>
  <c r="V398" i="1" s="1"/>
  <c r="U399" i="1"/>
  <c r="V399" i="1" s="1"/>
  <c r="U400" i="1"/>
  <c r="V400" i="1" s="1"/>
  <c r="U401" i="1"/>
  <c r="V401" i="1" s="1"/>
  <c r="U402" i="1"/>
  <c r="V402" i="1" s="1"/>
  <c r="U403" i="1"/>
  <c r="V403" i="1" s="1"/>
  <c r="U404" i="1"/>
  <c r="V404" i="1" s="1"/>
  <c r="U405" i="1"/>
  <c r="V405" i="1" s="1"/>
  <c r="U406" i="1"/>
  <c r="V406" i="1" s="1"/>
  <c r="U407" i="1"/>
  <c r="V407" i="1" s="1"/>
  <c r="U408" i="1"/>
  <c r="V408" i="1" s="1"/>
  <c r="U409" i="1"/>
  <c r="V409" i="1" s="1"/>
  <c r="U410" i="1"/>
  <c r="V410" i="1" s="1"/>
  <c r="U411" i="1"/>
  <c r="V411" i="1" s="1"/>
  <c r="U412" i="1"/>
  <c r="V412" i="1" s="1"/>
  <c r="U413" i="1"/>
  <c r="V413" i="1" s="1"/>
  <c r="U414" i="1"/>
  <c r="V414" i="1" s="1"/>
  <c r="U415" i="1"/>
  <c r="V415" i="1" s="1"/>
  <c r="U416" i="1"/>
  <c r="V416" i="1" s="1"/>
  <c r="U417" i="1"/>
  <c r="V417" i="1" s="1"/>
  <c r="U418" i="1"/>
  <c r="V418" i="1" s="1"/>
  <c r="U419" i="1"/>
  <c r="V419" i="1" s="1"/>
  <c r="U420" i="1"/>
  <c r="V420" i="1" s="1"/>
  <c r="U421" i="1"/>
  <c r="V421" i="1" s="1"/>
  <c r="U422" i="1"/>
  <c r="V422" i="1" s="1"/>
  <c r="U365" i="1"/>
  <c r="V365" i="1" s="1"/>
  <c r="U366" i="1"/>
  <c r="V366" i="1" s="1"/>
  <c r="U367" i="1"/>
  <c r="V367" i="1" s="1"/>
  <c r="U368" i="1"/>
  <c r="V368" i="1" s="1"/>
  <c r="U369" i="1"/>
  <c r="V369" i="1" s="1"/>
  <c r="U370" i="1"/>
  <c r="V370" i="1" s="1"/>
  <c r="U371" i="1"/>
  <c r="V371" i="1" s="1"/>
  <c r="U372" i="1"/>
  <c r="V372" i="1" s="1"/>
  <c r="U373" i="1"/>
  <c r="V373" i="1" s="1"/>
  <c r="U374" i="1"/>
  <c r="V374" i="1" s="1"/>
  <c r="U375" i="1"/>
  <c r="V375" i="1" s="1"/>
  <c r="U376" i="1"/>
  <c r="V376" i="1" s="1"/>
  <c r="U377" i="1"/>
  <c r="V377" i="1" s="1"/>
  <c r="U378" i="1"/>
  <c r="V378" i="1" s="1"/>
  <c r="U379" i="1"/>
  <c r="V379" i="1" s="1"/>
  <c r="U380" i="1"/>
  <c r="V380" i="1" s="1"/>
  <c r="U381" i="1"/>
  <c r="V381" i="1" s="1"/>
  <c r="U382" i="1"/>
  <c r="V382" i="1" s="1"/>
  <c r="U383" i="1"/>
  <c r="V383" i="1" s="1"/>
  <c r="U384" i="1"/>
  <c r="V384" i="1" s="1"/>
  <c r="U385" i="1"/>
  <c r="V385" i="1" s="1"/>
  <c r="U386" i="1"/>
  <c r="V386" i="1" s="1"/>
  <c r="U387" i="1"/>
  <c r="V387" i="1" s="1"/>
  <c r="U388" i="1"/>
  <c r="V388" i="1" s="1"/>
  <c r="U389" i="1"/>
  <c r="V389" i="1" s="1"/>
  <c r="U390" i="1"/>
  <c r="V390" i="1" s="1"/>
  <c r="U391" i="1"/>
  <c r="V391" i="1" s="1"/>
  <c r="U392" i="1"/>
  <c r="V392" i="1" s="1"/>
  <c r="U393" i="1"/>
  <c r="V393" i="1" s="1"/>
  <c r="U243" i="1"/>
  <c r="V243" i="1" s="1"/>
  <c r="U244" i="1"/>
  <c r="V244" i="1" s="1"/>
  <c r="U245" i="1"/>
  <c r="V245" i="1" s="1"/>
  <c r="U246" i="1"/>
  <c r="V246" i="1" s="1"/>
  <c r="U247" i="1"/>
  <c r="V247" i="1" s="1"/>
  <c r="U248" i="1"/>
  <c r="V248" i="1" s="1"/>
  <c r="U249" i="1"/>
  <c r="V249" i="1" s="1"/>
  <c r="U250" i="1"/>
  <c r="V250" i="1" s="1"/>
  <c r="U251" i="1"/>
  <c r="V251" i="1" s="1"/>
  <c r="U252" i="1"/>
  <c r="V252" i="1" s="1"/>
  <c r="U253" i="1"/>
  <c r="V253" i="1" s="1"/>
  <c r="U254" i="1"/>
  <c r="V254" i="1" s="1"/>
  <c r="U255" i="1"/>
  <c r="V255" i="1" s="1"/>
  <c r="U256" i="1"/>
  <c r="V256" i="1" s="1"/>
  <c r="U257" i="1"/>
  <c r="V257" i="1" s="1"/>
  <c r="U258" i="1"/>
  <c r="V258" i="1" s="1"/>
  <c r="U259" i="1"/>
  <c r="V259" i="1" s="1"/>
  <c r="U260" i="1"/>
  <c r="V260" i="1" s="1"/>
  <c r="U261" i="1"/>
  <c r="V261" i="1" s="1"/>
  <c r="U262" i="1"/>
  <c r="V262" i="1" s="1"/>
  <c r="U263" i="1"/>
  <c r="V263" i="1" s="1"/>
  <c r="U264" i="1"/>
  <c r="V264" i="1" s="1"/>
  <c r="U265" i="1"/>
  <c r="V265" i="1" s="1"/>
  <c r="U266" i="1"/>
  <c r="V266" i="1" s="1"/>
  <c r="U267" i="1"/>
  <c r="V267" i="1" s="1"/>
  <c r="U268" i="1"/>
  <c r="V268" i="1" s="1"/>
  <c r="U269" i="1"/>
  <c r="V269" i="1" s="1"/>
  <c r="U270" i="1"/>
  <c r="V270" i="1" s="1"/>
  <c r="U271" i="1"/>
  <c r="V271" i="1" s="1"/>
  <c r="U272" i="1"/>
  <c r="V272" i="1" s="1"/>
  <c r="U274" i="1"/>
  <c r="V274" i="1" s="1"/>
  <c r="U275" i="1"/>
  <c r="V275" i="1" s="1"/>
  <c r="U276" i="1"/>
  <c r="V276" i="1" s="1"/>
  <c r="U277" i="1"/>
  <c r="V277" i="1" s="1"/>
  <c r="U278" i="1"/>
  <c r="V278" i="1" s="1"/>
  <c r="U279" i="1"/>
  <c r="V279" i="1" s="1"/>
  <c r="U280" i="1"/>
  <c r="V280" i="1" s="1"/>
  <c r="U281" i="1"/>
  <c r="V281" i="1" s="1"/>
  <c r="U282" i="1"/>
  <c r="V282" i="1" s="1"/>
  <c r="U283" i="1"/>
  <c r="V283" i="1" s="1"/>
  <c r="U284" i="1"/>
  <c r="V284" i="1" s="1"/>
  <c r="U285" i="1"/>
  <c r="V285" i="1" s="1"/>
  <c r="U286" i="1"/>
  <c r="V286" i="1" s="1"/>
  <c r="U287" i="1"/>
  <c r="V287" i="1" s="1"/>
  <c r="U288" i="1"/>
  <c r="V288" i="1" s="1"/>
  <c r="U289" i="1"/>
  <c r="V289" i="1" s="1"/>
  <c r="U290" i="1"/>
  <c r="V290" i="1" s="1"/>
  <c r="U291" i="1"/>
  <c r="V291" i="1" s="1"/>
  <c r="U292" i="1"/>
  <c r="V292" i="1" s="1"/>
  <c r="U293" i="1"/>
  <c r="V293" i="1" s="1"/>
  <c r="U294" i="1"/>
  <c r="V294" i="1" s="1"/>
  <c r="U295" i="1"/>
  <c r="V295" i="1" s="1"/>
  <c r="U296" i="1"/>
  <c r="V296" i="1" s="1"/>
  <c r="U297" i="1"/>
  <c r="V297" i="1" s="1"/>
  <c r="U298" i="1"/>
  <c r="V298" i="1" s="1"/>
  <c r="U299" i="1"/>
  <c r="V299" i="1" s="1"/>
  <c r="U300" i="1"/>
  <c r="V300" i="1" s="1"/>
  <c r="U301" i="1"/>
  <c r="V301" i="1" s="1"/>
  <c r="U302" i="1"/>
  <c r="V302" i="1" s="1"/>
  <c r="U303" i="1"/>
  <c r="V303" i="1" s="1"/>
  <c r="U304" i="1"/>
  <c r="V304" i="1" s="1"/>
  <c r="U305" i="1"/>
  <c r="V305" i="1" s="1"/>
  <c r="U306" i="1"/>
  <c r="V306" i="1" s="1"/>
  <c r="U307" i="1"/>
  <c r="V307" i="1" s="1"/>
  <c r="U308" i="1"/>
  <c r="V308" i="1" s="1"/>
  <c r="U309" i="1"/>
  <c r="V309" i="1" s="1"/>
  <c r="U310" i="1"/>
  <c r="V310" i="1" s="1"/>
  <c r="U311" i="1"/>
  <c r="V311" i="1" s="1"/>
  <c r="U312" i="1"/>
  <c r="V312" i="1" s="1"/>
  <c r="U313" i="1"/>
  <c r="V313" i="1" s="1"/>
  <c r="U314" i="1"/>
  <c r="V314" i="1" s="1"/>
  <c r="U315" i="1"/>
  <c r="V315" i="1" s="1"/>
  <c r="U316" i="1"/>
  <c r="V316" i="1" s="1"/>
  <c r="U317" i="1"/>
  <c r="V317" i="1" s="1"/>
  <c r="U318" i="1"/>
  <c r="V318" i="1" s="1"/>
  <c r="U319" i="1"/>
  <c r="V319" i="1" s="1"/>
  <c r="U320" i="1"/>
  <c r="V320" i="1" s="1"/>
  <c r="U321" i="1"/>
  <c r="V321" i="1" s="1"/>
  <c r="U322" i="1"/>
  <c r="V322" i="1" s="1"/>
  <c r="U323" i="1"/>
  <c r="V323" i="1" s="1"/>
  <c r="U324" i="1"/>
  <c r="V324" i="1" s="1"/>
  <c r="U325" i="1"/>
  <c r="V325" i="1" s="1"/>
  <c r="U326" i="1"/>
  <c r="V326" i="1" s="1"/>
  <c r="U327" i="1"/>
  <c r="V327" i="1" s="1"/>
  <c r="U328" i="1"/>
  <c r="V328" i="1" s="1"/>
  <c r="U329" i="1"/>
  <c r="V329" i="1" s="1"/>
  <c r="U330" i="1"/>
  <c r="V330" i="1" s="1"/>
  <c r="U331" i="1"/>
  <c r="V331" i="1" s="1"/>
  <c r="U332" i="1"/>
  <c r="V332" i="1" s="1"/>
  <c r="U333" i="1"/>
  <c r="V333" i="1" s="1"/>
  <c r="U334" i="1"/>
  <c r="V334" i="1" s="1"/>
  <c r="U335" i="1"/>
  <c r="V335" i="1" s="1"/>
  <c r="U336" i="1"/>
  <c r="V336" i="1" s="1"/>
  <c r="U337" i="1"/>
  <c r="V337" i="1" s="1"/>
  <c r="U338" i="1"/>
  <c r="V338" i="1" s="1"/>
  <c r="U339" i="1"/>
  <c r="V339" i="1" s="1"/>
  <c r="U340" i="1"/>
  <c r="V340" i="1" s="1"/>
  <c r="U341" i="1"/>
  <c r="V341" i="1" s="1"/>
  <c r="U342" i="1"/>
  <c r="V342" i="1" s="1"/>
  <c r="U343" i="1"/>
  <c r="V343" i="1" s="1"/>
  <c r="U344" i="1"/>
  <c r="V344" i="1" s="1"/>
  <c r="U345" i="1"/>
  <c r="V345" i="1" s="1"/>
  <c r="U346" i="1"/>
  <c r="V346" i="1" s="1"/>
  <c r="U347" i="1"/>
  <c r="V347" i="1" s="1"/>
  <c r="U348" i="1"/>
  <c r="V348" i="1" s="1"/>
  <c r="U349" i="1"/>
  <c r="V349" i="1" s="1"/>
  <c r="U350" i="1"/>
  <c r="V350" i="1" s="1"/>
  <c r="U351" i="1"/>
  <c r="V351" i="1" s="1"/>
  <c r="U352" i="1"/>
  <c r="V352" i="1" s="1"/>
  <c r="U353" i="1"/>
  <c r="V353" i="1" s="1"/>
  <c r="U354" i="1"/>
  <c r="V354" i="1" s="1"/>
  <c r="U355" i="1"/>
  <c r="V355" i="1" s="1"/>
  <c r="U356" i="1"/>
  <c r="V356" i="1" s="1"/>
  <c r="U357" i="1"/>
  <c r="V357" i="1" s="1"/>
  <c r="U358" i="1"/>
  <c r="V358" i="1" s="1"/>
  <c r="U359" i="1"/>
  <c r="V359" i="1" s="1"/>
  <c r="U360" i="1"/>
  <c r="V360" i="1" s="1"/>
  <c r="U361" i="1"/>
  <c r="V361" i="1" s="1"/>
  <c r="U362" i="1"/>
  <c r="V362" i="1" s="1"/>
  <c r="U363" i="1"/>
  <c r="V363" i="1" s="1"/>
  <c r="U364" i="1"/>
  <c r="V364" i="1" s="1"/>
  <c r="S273" i="1"/>
  <c r="U273" i="1" s="1"/>
  <c r="V273" i="1" s="1"/>
  <c r="U231" i="1"/>
  <c r="V231" i="1" s="1"/>
  <c r="U232" i="1"/>
  <c r="V232" i="1" s="1"/>
  <c r="U233" i="1"/>
  <c r="V233" i="1" s="1"/>
  <c r="U234" i="1"/>
  <c r="V234" i="1" s="1"/>
  <c r="U235" i="1"/>
  <c r="V235" i="1" s="1"/>
  <c r="U236" i="1"/>
  <c r="V236" i="1" s="1"/>
  <c r="U237" i="1"/>
  <c r="V237" i="1" s="1"/>
  <c r="U238" i="1"/>
  <c r="V238" i="1" s="1"/>
  <c r="U239" i="1"/>
  <c r="V239" i="1" s="1"/>
  <c r="U240" i="1"/>
  <c r="V240" i="1" s="1"/>
  <c r="U241" i="1"/>
  <c r="V241" i="1" s="1"/>
  <c r="U242" i="1"/>
  <c r="V242" i="1" s="1"/>
  <c r="U209" i="1" l="1"/>
  <c r="V209" i="1" s="1"/>
  <c r="U210" i="1"/>
  <c r="V210" i="1" s="1"/>
  <c r="U211" i="1"/>
  <c r="V211" i="1" s="1"/>
  <c r="U212" i="1"/>
  <c r="V212" i="1" s="1"/>
  <c r="U213" i="1"/>
  <c r="V213" i="1" s="1"/>
  <c r="U214" i="1"/>
  <c r="V214" i="1" s="1"/>
  <c r="U215" i="1"/>
  <c r="V215" i="1" s="1"/>
  <c r="U216" i="1"/>
  <c r="V216" i="1" s="1"/>
  <c r="U217" i="1"/>
  <c r="V217" i="1" s="1"/>
  <c r="U218" i="1"/>
  <c r="V218" i="1" s="1"/>
  <c r="U219" i="1"/>
  <c r="V219" i="1" s="1"/>
  <c r="U220" i="1"/>
  <c r="V220" i="1" s="1"/>
  <c r="U221" i="1"/>
  <c r="V221" i="1" s="1"/>
  <c r="U222" i="1"/>
  <c r="V222" i="1" s="1"/>
  <c r="U223" i="1"/>
  <c r="V223" i="1" s="1"/>
  <c r="U224" i="1"/>
  <c r="V224" i="1" s="1"/>
  <c r="U225" i="1"/>
  <c r="V225" i="1" s="1"/>
  <c r="U226" i="1"/>
  <c r="V226" i="1" s="1"/>
  <c r="U227" i="1"/>
  <c r="V227" i="1" s="1"/>
  <c r="U228" i="1"/>
  <c r="V228" i="1" s="1"/>
  <c r="U229" i="1"/>
  <c r="V229" i="1" s="1"/>
  <c r="U230" i="1"/>
  <c r="V230"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U119" i="1"/>
  <c r="V119" i="1" s="1"/>
  <c r="U120" i="1"/>
  <c r="V120" i="1" s="1"/>
  <c r="U121" i="1"/>
  <c r="V121" i="1" s="1"/>
  <c r="U122" i="1"/>
  <c r="V122" i="1" s="1"/>
  <c r="U123" i="1"/>
  <c r="V123" i="1" s="1"/>
  <c r="U124" i="1"/>
  <c r="V124" i="1" s="1"/>
  <c r="U125" i="1"/>
  <c r="V125" i="1" s="1"/>
  <c r="U126" i="1"/>
  <c r="V126" i="1" s="1"/>
  <c r="U127" i="1"/>
  <c r="V127" i="1" s="1"/>
  <c r="U128" i="1"/>
  <c r="V128" i="1" s="1"/>
  <c r="U129" i="1"/>
  <c r="V129" i="1" s="1"/>
  <c r="U130" i="1"/>
  <c r="V130" i="1" s="1"/>
  <c r="U131" i="1"/>
  <c r="V131" i="1" s="1"/>
  <c r="U132" i="1"/>
  <c r="V132" i="1" s="1"/>
  <c r="U133" i="1"/>
  <c r="V133" i="1" s="1"/>
  <c r="U134" i="1"/>
  <c r="V134" i="1" s="1"/>
  <c r="U135" i="1"/>
  <c r="V135" i="1" s="1"/>
  <c r="U136" i="1"/>
  <c r="V136" i="1" s="1"/>
  <c r="U137" i="1"/>
  <c r="V137" i="1" s="1"/>
  <c r="U138" i="1"/>
  <c r="V138" i="1" s="1"/>
  <c r="U139" i="1"/>
  <c r="V139" i="1" s="1"/>
  <c r="U140" i="1"/>
  <c r="V140" i="1" s="1"/>
  <c r="U141" i="1"/>
  <c r="V141" i="1" s="1"/>
  <c r="U142" i="1"/>
  <c r="V142" i="1" s="1"/>
  <c r="U143" i="1"/>
  <c r="V143" i="1" s="1"/>
  <c r="U144" i="1"/>
  <c r="V144" i="1" s="1"/>
  <c r="U145" i="1"/>
  <c r="V145" i="1" s="1"/>
  <c r="U146" i="1"/>
  <c r="V146" i="1" s="1"/>
  <c r="U147" i="1"/>
  <c r="V147" i="1" s="1"/>
  <c r="U148" i="1"/>
  <c r="V148" i="1" s="1"/>
  <c r="U149" i="1"/>
  <c r="V149" i="1" s="1"/>
  <c r="U150" i="1"/>
  <c r="V150" i="1" s="1"/>
  <c r="U151" i="1"/>
  <c r="V151" i="1" s="1"/>
  <c r="U152" i="1"/>
  <c r="V152" i="1" s="1"/>
  <c r="U153" i="1"/>
  <c r="V153" i="1" s="1"/>
  <c r="U154" i="1"/>
  <c r="V154" i="1" s="1"/>
  <c r="U155" i="1"/>
  <c r="V155" i="1" s="1"/>
  <c r="U156" i="1"/>
  <c r="V156" i="1" s="1"/>
  <c r="U157" i="1"/>
  <c r="V157" i="1" s="1"/>
  <c r="U158" i="1"/>
  <c r="V158" i="1" s="1"/>
  <c r="U159" i="1"/>
  <c r="V159" i="1" s="1"/>
  <c r="U160" i="1"/>
  <c r="V160" i="1" s="1"/>
  <c r="U161" i="1"/>
  <c r="V161" i="1" s="1"/>
  <c r="U162" i="1"/>
  <c r="V162" i="1" s="1"/>
  <c r="U163" i="1"/>
  <c r="V163" i="1" s="1"/>
  <c r="U164" i="1"/>
  <c r="V164" i="1" s="1"/>
  <c r="U165" i="1"/>
  <c r="V165" i="1" s="1"/>
  <c r="U166" i="1"/>
  <c r="V166" i="1" s="1"/>
  <c r="U167" i="1"/>
  <c r="V167" i="1" s="1"/>
  <c r="U168" i="1"/>
  <c r="V168" i="1" s="1"/>
  <c r="U169" i="1"/>
  <c r="V169" i="1" s="1"/>
  <c r="U170" i="1"/>
  <c r="V170" i="1" s="1"/>
  <c r="U171" i="1"/>
  <c r="V171" i="1" s="1"/>
  <c r="U172" i="1"/>
  <c r="V172" i="1" s="1"/>
  <c r="U173" i="1"/>
  <c r="V173" i="1" s="1"/>
  <c r="U174" i="1"/>
  <c r="V174" i="1" s="1"/>
  <c r="U175" i="1"/>
  <c r="V175" i="1" s="1"/>
  <c r="U176" i="1"/>
  <c r="V176" i="1" s="1"/>
  <c r="U177" i="1"/>
  <c r="V177" i="1" s="1"/>
  <c r="U178" i="1"/>
  <c r="V178" i="1" s="1"/>
  <c r="U179" i="1"/>
  <c r="V179" i="1" s="1"/>
  <c r="U180" i="1"/>
  <c r="V180" i="1" s="1"/>
  <c r="U181" i="1"/>
  <c r="V181" i="1" s="1"/>
  <c r="U182" i="1"/>
  <c r="V182" i="1" s="1"/>
  <c r="U183" i="1"/>
  <c r="V183" i="1" s="1"/>
  <c r="U184" i="1"/>
  <c r="V184" i="1" s="1"/>
  <c r="U185" i="1"/>
  <c r="V185" i="1" s="1"/>
  <c r="U186" i="1"/>
  <c r="V186" i="1" s="1"/>
  <c r="U187" i="1"/>
  <c r="V187" i="1" s="1"/>
  <c r="U188" i="1"/>
  <c r="V188" i="1" s="1"/>
  <c r="U189" i="1"/>
  <c r="V189" i="1" s="1"/>
  <c r="U190" i="1"/>
  <c r="V190" i="1" s="1"/>
  <c r="U191" i="1"/>
  <c r="V191" i="1" s="1"/>
  <c r="U192" i="1"/>
  <c r="V192" i="1" s="1"/>
  <c r="U193" i="1"/>
  <c r="V193" i="1" s="1"/>
  <c r="U194" i="1"/>
  <c r="V194" i="1" s="1"/>
  <c r="U195" i="1"/>
  <c r="V195" i="1" s="1"/>
  <c r="U196" i="1"/>
  <c r="V196" i="1" s="1"/>
  <c r="U197" i="1"/>
  <c r="V197" i="1" s="1"/>
  <c r="U198" i="1"/>
  <c r="V198" i="1" s="1"/>
  <c r="U199" i="1"/>
  <c r="V199" i="1" s="1"/>
  <c r="U200" i="1"/>
  <c r="V200" i="1" s="1"/>
  <c r="U201" i="1"/>
  <c r="V201" i="1" s="1"/>
  <c r="U202" i="1"/>
  <c r="V202" i="1" s="1"/>
  <c r="U203" i="1"/>
  <c r="V203" i="1" s="1"/>
  <c r="U204" i="1"/>
  <c r="V204" i="1" s="1"/>
  <c r="U205" i="1"/>
  <c r="V205" i="1" s="1"/>
  <c r="U206" i="1"/>
  <c r="V206" i="1" s="1"/>
  <c r="U207" i="1"/>
  <c r="V207" i="1" s="1"/>
  <c r="U208" i="1"/>
  <c r="V208" i="1" s="1"/>
  <c r="U56" i="1" l="1"/>
  <c r="V56" i="1" s="1"/>
  <c r="U57" i="1"/>
  <c r="V57" i="1" s="1"/>
  <c r="U58" i="1"/>
  <c r="V58" i="1" s="1"/>
  <c r="U59" i="1"/>
  <c r="V59" i="1" s="1"/>
  <c r="U60" i="1"/>
  <c r="V60" i="1" s="1"/>
  <c r="U61" i="1"/>
  <c r="V61" i="1" s="1"/>
  <c r="U62" i="1"/>
  <c r="V62" i="1" s="1"/>
  <c r="U63" i="1"/>
  <c r="V63" i="1" s="1"/>
  <c r="U64" i="1"/>
  <c r="V64" i="1" s="1"/>
  <c r="U65" i="1"/>
  <c r="V65" i="1" s="1"/>
  <c r="U66" i="1"/>
  <c r="V66" i="1" s="1"/>
  <c r="U67" i="1"/>
  <c r="V67" i="1" s="1"/>
  <c r="U68" i="1"/>
  <c r="V68" i="1" s="1"/>
  <c r="U69" i="1"/>
  <c r="V69" i="1" s="1"/>
  <c r="U70" i="1"/>
  <c r="V70" i="1" s="1"/>
  <c r="U71" i="1"/>
  <c r="V71" i="1" s="1"/>
  <c r="U72" i="1"/>
  <c r="V72" i="1" s="1"/>
  <c r="U73" i="1"/>
  <c r="V73" i="1" s="1"/>
  <c r="U74" i="1"/>
  <c r="V74" i="1" s="1"/>
  <c r="U75" i="1"/>
  <c r="V75" i="1" s="1"/>
  <c r="U76" i="1"/>
  <c r="V76" i="1" s="1"/>
  <c r="U77" i="1"/>
  <c r="V77" i="1" s="1"/>
  <c r="U78" i="1"/>
  <c r="V78" i="1" s="1"/>
  <c r="U79" i="1"/>
  <c r="V79" i="1" s="1"/>
  <c r="U81" i="1"/>
  <c r="V81" i="1" s="1"/>
  <c r="U82" i="1"/>
  <c r="V82" i="1" s="1"/>
  <c r="T80" i="1"/>
  <c r="U80" i="1" s="1"/>
  <c r="V80" i="1" s="1"/>
  <c r="U35" i="1"/>
  <c r="V35" i="1" s="1"/>
  <c r="U36" i="1"/>
  <c r="V36" i="1" s="1"/>
  <c r="U37" i="1"/>
  <c r="V37" i="1" s="1"/>
  <c r="U38" i="1"/>
  <c r="V38" i="1" s="1"/>
  <c r="U46" i="1"/>
  <c r="V46" i="1" s="1"/>
  <c r="U47" i="1"/>
  <c r="V47" i="1" s="1"/>
  <c r="U48" i="1"/>
  <c r="V48" i="1" s="1"/>
  <c r="U49" i="1"/>
  <c r="V49" i="1" s="1"/>
  <c r="U50" i="1"/>
  <c r="V50" i="1" s="1"/>
  <c r="U51" i="1"/>
  <c r="V51" i="1" s="1"/>
  <c r="U52" i="1"/>
  <c r="V52" i="1" s="1"/>
  <c r="U53" i="1"/>
  <c r="V53" i="1" s="1"/>
  <c r="U54" i="1"/>
  <c r="V54" i="1" s="1"/>
  <c r="U55" i="1"/>
  <c r="V55" i="1" s="1"/>
  <c r="U34" i="1"/>
  <c r="V34" i="1" s="1"/>
  <c r="S45" i="1"/>
  <c r="U45" i="1" s="1"/>
  <c r="V45" i="1" s="1"/>
  <c r="S44" i="1"/>
  <c r="U44" i="1" s="1"/>
  <c r="V44" i="1" s="1"/>
  <c r="S43" i="1"/>
  <c r="U43" i="1" s="1"/>
  <c r="V43" i="1" s="1"/>
  <c r="S42" i="1"/>
  <c r="U42" i="1" s="1"/>
  <c r="V42" i="1" s="1"/>
  <c r="S41" i="1"/>
  <c r="U41" i="1" s="1"/>
  <c r="V41" i="1" s="1"/>
  <c r="S40" i="1"/>
  <c r="U40" i="1" s="1"/>
  <c r="V40" i="1" s="1"/>
  <c r="S39" i="1"/>
  <c r="U39" i="1" s="1"/>
  <c r="V39" i="1" s="1"/>
  <c r="U18" i="1" l="1"/>
  <c r="V18" i="1" s="1"/>
  <c r="U19" i="1"/>
  <c r="V19" i="1" s="1"/>
  <c r="U20" i="1"/>
  <c r="V20" i="1" s="1"/>
  <c r="U21" i="1"/>
  <c r="V21" i="1" s="1"/>
  <c r="U22" i="1"/>
  <c r="V22" i="1" s="1"/>
  <c r="U23" i="1"/>
  <c r="V23" i="1" s="1"/>
  <c r="U24" i="1"/>
  <c r="V24" i="1" s="1"/>
  <c r="U25" i="1"/>
  <c r="V25" i="1" s="1"/>
  <c r="U26" i="1"/>
  <c r="V26" i="1" s="1"/>
  <c r="U27" i="1"/>
  <c r="V27" i="1" s="1"/>
  <c r="U28" i="1"/>
  <c r="V28" i="1" s="1"/>
  <c r="U29" i="1"/>
  <c r="V29" i="1" s="1"/>
  <c r="U30" i="1"/>
  <c r="V30" i="1" s="1"/>
  <c r="U31" i="1"/>
  <c r="V31" i="1" s="1"/>
  <c r="U32" i="1"/>
  <c r="V32" i="1" s="1"/>
  <c r="U33" i="1"/>
  <c r="V33" i="1" s="1"/>
  <c r="U17" i="1"/>
  <c r="V17" i="1" s="1"/>
</calcChain>
</file>

<file path=xl/sharedStrings.xml><?xml version="1.0" encoding="utf-8"?>
<sst xmlns="http://schemas.openxmlformats.org/spreadsheetml/2006/main" count="13328" uniqueCount="3540">
  <si>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</si>
  <si>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Форма плана закупок товаров, работ и услуг на ____ год (ы)по _________________(наименование организации)</t>
  </si>
  <si>
    <t xml:space="preserve">                                                                                                                                                                                  </t>
  </si>
  <si>
    <t>Реквизиты   (№ приказа и дата утверждения плана закупок) ______</t>
  </si>
  <si>
    <t xml:space="preserve">С изменениями и дополнениями от ________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</si>
  <si>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</si>
  <si>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</si>
  <si>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</si>
  <si>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</si>
  <si>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</si>
  <si>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</si>
  <si>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</si>
  <si>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</si>
  <si>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</si>
  <si>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</si>
  <si>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</si>
  <si>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</si>
  <si>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</si>
  <si>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</si>
  <si>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</si>
  <si>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</si>
  <si>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</si>
  <si>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</si>
  <si>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</si>
  <si>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</si>
  <si>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</si>
  <si>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</si>
  <si>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</si>
  <si>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</si>
  <si>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</si>
  <si>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</si>
  <si>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Акционерное общество "Мойнакская гидроэлектростанция"</t>
  </si>
  <si>
    <t>пластиковый, круглый, ширина линии 1,8 мм</t>
  </si>
  <si>
    <t>ОИ</t>
  </si>
  <si>
    <t>751000000</t>
  </si>
  <si>
    <t>г.Алматы, ул.Шевченко, 162 Ж</t>
  </si>
  <si>
    <t>Январь, Февраль</t>
  </si>
  <si>
    <t>Алматинская область, Райымбекский район, Жылысайский сельский округ, МГЭС</t>
  </si>
  <si>
    <t>DDP</t>
  </si>
  <si>
    <t>30 календарных дней со дня заключения договора</t>
  </si>
  <si>
    <t>100% по факту поставки товара</t>
  </si>
  <si>
    <t>796</t>
  </si>
  <si>
    <t>Штука</t>
  </si>
  <si>
    <t/>
  </si>
  <si>
    <t>г. Алматы, ул. Шевченко, 162-Ж</t>
  </si>
  <si>
    <t>Март, апрель</t>
  </si>
  <si>
    <t>2 Т</t>
  </si>
  <si>
    <t>г.Алматы, ул. Шевченко 162 Ж</t>
  </si>
  <si>
    <t>839</t>
  </si>
  <si>
    <t>Комплект</t>
  </si>
  <si>
    <t>3 Т</t>
  </si>
  <si>
    <t>г.Алматы, ул. Шевченко, 162 Ж</t>
  </si>
  <si>
    <t>4 Т</t>
  </si>
  <si>
    <t>Термопот</t>
  </si>
  <si>
    <t>5 Т</t>
  </si>
  <si>
    <t>Лента</t>
  </si>
  <si>
    <t>736</t>
  </si>
  <si>
    <t>Рулон</t>
  </si>
  <si>
    <t>6 Т</t>
  </si>
  <si>
    <t>Картридж</t>
  </si>
  <si>
    <t>г.Алматы, ул. Шевченко  162 Ж</t>
  </si>
  <si>
    <t>112</t>
  </si>
  <si>
    <t>Литр (куб. дм.)</t>
  </si>
  <si>
    <t>7 Т</t>
  </si>
  <si>
    <t>г.Алматы, ул.Шевченко 162 Ж</t>
  </si>
  <si>
    <t>8 Т</t>
  </si>
  <si>
    <t>9 Т</t>
  </si>
  <si>
    <t>10 Т</t>
  </si>
  <si>
    <t>17.23.13.130.000.00.0796.000000000000</t>
  </si>
  <si>
    <t>Журнал</t>
  </si>
  <si>
    <t>регистрации</t>
  </si>
  <si>
    <t>11 Т</t>
  </si>
  <si>
    <t>17.23.13.130.000.00.0796.000000000001</t>
  </si>
  <si>
    <t>12 Т</t>
  </si>
  <si>
    <t>13 Т</t>
  </si>
  <si>
    <t>14 Т</t>
  </si>
  <si>
    <t>166</t>
  </si>
  <si>
    <t>Килограмм</t>
  </si>
  <si>
    <t>15 Т</t>
  </si>
  <si>
    <t>Ткань</t>
  </si>
  <si>
    <t>Метр квадратный</t>
  </si>
  <si>
    <t>16 Т</t>
  </si>
  <si>
    <t>17 Т</t>
  </si>
  <si>
    <t>Упаковка</t>
  </si>
  <si>
    <t>18 Т</t>
  </si>
  <si>
    <t>19 Т</t>
  </si>
  <si>
    <t>Швеллер</t>
  </si>
  <si>
    <t>Метр</t>
  </si>
  <si>
    <t>168</t>
  </si>
  <si>
    <t>Тонна (метрическая)</t>
  </si>
  <si>
    <t>Апрель, май</t>
  </si>
  <si>
    <t>20 Т</t>
  </si>
  <si>
    <t>Труба</t>
  </si>
  <si>
    <t>21 Т</t>
  </si>
  <si>
    <t>Арматурная сталь</t>
  </si>
  <si>
    <t>22 Т</t>
  </si>
  <si>
    <t>23 Т</t>
  </si>
  <si>
    <t>24 Т</t>
  </si>
  <si>
    <t>25.72.11.300.000.00.0796.000000000000</t>
  </si>
  <si>
    <t>25 Т</t>
  </si>
  <si>
    <t>26 Т</t>
  </si>
  <si>
    <t>23.51.12.900.000.00.0168.000000000000</t>
  </si>
  <si>
    <t>общестроительный, марка ЦЕМ IV/A 22,5, пуццолановый, ГОСТ 31108-2003</t>
  </si>
  <si>
    <t>27 Т</t>
  </si>
  <si>
    <t>28 Т</t>
  </si>
  <si>
    <t>29 Т</t>
  </si>
  <si>
    <t>30 Т</t>
  </si>
  <si>
    <t>Шпатель</t>
  </si>
  <si>
    <t>31 Т</t>
  </si>
  <si>
    <t>32 Т</t>
  </si>
  <si>
    <t>33 Т</t>
  </si>
  <si>
    <t>34 Т</t>
  </si>
  <si>
    <t>35 Т</t>
  </si>
  <si>
    <t>32.91.19.500.002.00.0796.000000000000</t>
  </si>
  <si>
    <t>Валик</t>
  </si>
  <si>
    <t>для лакокрасочных работ, малярный, тип ВМП, ГОСТ 10831-87</t>
  </si>
  <si>
    <t>36 Т</t>
  </si>
  <si>
    <t>20.30.11.900.000.00.0166.000000000000</t>
  </si>
  <si>
    <t>Краска</t>
  </si>
  <si>
    <t>37 Т</t>
  </si>
  <si>
    <t>г.Алматы, ул Шевченко, 162 Ж</t>
  </si>
  <si>
    <t>38 Т</t>
  </si>
  <si>
    <t>190000000</t>
  </si>
  <si>
    <t>г. Алматы, ул.Шевченко, 162 Ж</t>
  </si>
  <si>
    <t>39 Т</t>
  </si>
  <si>
    <t>40 Т</t>
  </si>
  <si>
    <t>41 Т</t>
  </si>
  <si>
    <t>42 Т</t>
  </si>
  <si>
    <t>43 Т</t>
  </si>
  <si>
    <t>44 Т</t>
  </si>
  <si>
    <t>45 Т</t>
  </si>
  <si>
    <t>Растворитель</t>
  </si>
  <si>
    <t>46 Т</t>
  </si>
  <si>
    <t>Метр кубический</t>
  </si>
  <si>
    <t>Май, июнь</t>
  </si>
  <si>
    <t>47 Т</t>
  </si>
  <si>
    <t>26.30.30.300.002.00.0796.000000000000</t>
  </si>
  <si>
    <t>48 Т</t>
  </si>
  <si>
    <t>49 Т</t>
  </si>
  <si>
    <t>50 Т</t>
  </si>
  <si>
    <t>51 Т</t>
  </si>
  <si>
    <t>52 Т</t>
  </si>
  <si>
    <t>53 Т</t>
  </si>
  <si>
    <t>54 Т</t>
  </si>
  <si>
    <t>55 Т</t>
  </si>
  <si>
    <t>56 Т</t>
  </si>
  <si>
    <t>57 Т</t>
  </si>
  <si>
    <t>58 Т</t>
  </si>
  <si>
    <t>59 Т</t>
  </si>
  <si>
    <t>27.12.40.300.003.00.0796.000000000001</t>
  </si>
  <si>
    <t>60 Т</t>
  </si>
  <si>
    <t>61 Т</t>
  </si>
  <si>
    <t>62 Т</t>
  </si>
  <si>
    <t>63 Т</t>
  </si>
  <si>
    <t>64 Т</t>
  </si>
  <si>
    <t>65 Т</t>
  </si>
  <si>
    <t>66 Т</t>
  </si>
  <si>
    <t>67 Т</t>
  </si>
  <si>
    <t>68 Т</t>
  </si>
  <si>
    <t>69 Т</t>
  </si>
  <si>
    <t>70 Т</t>
  </si>
  <si>
    <t>71 Т</t>
  </si>
  <si>
    <t>Пара</t>
  </si>
  <si>
    <t>72 Т</t>
  </si>
  <si>
    <t>73 Т</t>
  </si>
  <si>
    <t>74 Т</t>
  </si>
  <si>
    <t>26.30.60.000.014.01.0006.000000000000</t>
  </si>
  <si>
    <t>27.51.29.000.001.00.0006.000000000000</t>
  </si>
  <si>
    <t>75 Т</t>
  </si>
  <si>
    <t>25.73.10.700.001.00.0796.000000000000</t>
  </si>
  <si>
    <t>76 Т</t>
  </si>
  <si>
    <t>77 Т</t>
  </si>
  <si>
    <t>78 Т</t>
  </si>
  <si>
    <t>79 Т</t>
  </si>
  <si>
    <t>80 Т</t>
  </si>
  <si>
    <t>81 Т</t>
  </si>
  <si>
    <t>82 Т</t>
  </si>
  <si>
    <t>83 Т</t>
  </si>
  <si>
    <t>84 Т</t>
  </si>
  <si>
    <t>85 Т</t>
  </si>
  <si>
    <t>86 Т</t>
  </si>
  <si>
    <t>87 Т</t>
  </si>
  <si>
    <t>88 Т</t>
  </si>
  <si>
    <t>89 Т</t>
  </si>
  <si>
    <t>90 Т</t>
  </si>
  <si>
    <t>91 Т</t>
  </si>
  <si>
    <t>Лампа люминесцентная</t>
  </si>
  <si>
    <t>27.40.15.700.001.00.0796.000000000001</t>
  </si>
  <si>
    <t>92 Т</t>
  </si>
  <si>
    <t>Плафон глобус "ШАР ПММА 250мм" (белый круглый пластик) с резбовой насодкой, Ǿ205мм, диаметр резбы 122мм</t>
  </si>
  <si>
    <t>93 Т</t>
  </si>
  <si>
    <t>94 Т</t>
  </si>
  <si>
    <t>95 Т</t>
  </si>
  <si>
    <t>96 Т</t>
  </si>
  <si>
    <t>97 Т</t>
  </si>
  <si>
    <t>98 Т</t>
  </si>
  <si>
    <t>99 Т</t>
  </si>
  <si>
    <t>100 Т</t>
  </si>
  <si>
    <t>101 Т</t>
  </si>
  <si>
    <t>102 Т</t>
  </si>
  <si>
    <t>103 Т</t>
  </si>
  <si>
    <t>104 Т</t>
  </si>
  <si>
    <t>г. Алматы, ул. Шевченко, 162 Ж</t>
  </si>
  <si>
    <t>105 Т</t>
  </si>
  <si>
    <t>106 Т</t>
  </si>
  <si>
    <t>107 Т</t>
  </si>
  <si>
    <t>108 Т</t>
  </si>
  <si>
    <t>109 Т</t>
  </si>
  <si>
    <t>Перчатки</t>
  </si>
  <si>
    <t>14.12.30.100.000.00.0715.000000000001</t>
  </si>
  <si>
    <t>110 Т</t>
  </si>
  <si>
    <t>14.19.31.700.001.00.0715.000000000000</t>
  </si>
  <si>
    <t>111 Т</t>
  </si>
  <si>
    <t>14.12.30.100.000.00.0715.000000000017</t>
  </si>
  <si>
    <t>112 Т</t>
  </si>
  <si>
    <t>Набор инструментов</t>
  </si>
  <si>
    <t>Набор</t>
  </si>
  <si>
    <t>113 Т</t>
  </si>
  <si>
    <t>114 Т</t>
  </si>
  <si>
    <t>115 Т</t>
  </si>
  <si>
    <t>116 Т</t>
  </si>
  <si>
    <t>117 Т</t>
  </si>
  <si>
    <t>22.23.14.500.003.00.0006.000000000000</t>
  </si>
  <si>
    <t>118 Т</t>
  </si>
  <si>
    <t>119 Т</t>
  </si>
  <si>
    <t>120 Т</t>
  </si>
  <si>
    <t>121 Т</t>
  </si>
  <si>
    <t>122 Т</t>
  </si>
  <si>
    <t>123 Т</t>
  </si>
  <si>
    <t>124 Т</t>
  </si>
  <si>
    <t>125 Т</t>
  </si>
  <si>
    <t>126 Т</t>
  </si>
  <si>
    <t>127 Т</t>
  </si>
  <si>
    <t>25.73.30.100.013.00.0796.000000000002</t>
  </si>
  <si>
    <t>Клещи</t>
  </si>
  <si>
    <t>электроизмерительные</t>
  </si>
  <si>
    <t>Цифровые токоизмерительные клещи Описание товара: Цифровые токовые клещи  с функцией стабилизации, безопасным режимом. Снабжены задней подсветкой и лампой освещения зажимов для работы при плохом освещении.</t>
  </si>
  <si>
    <t>128 Т</t>
  </si>
  <si>
    <t>27.40.42.500.003.00.0796.000000000001</t>
  </si>
  <si>
    <t>129 Т</t>
  </si>
  <si>
    <t>130 Т</t>
  </si>
  <si>
    <t>Лампа накаливания</t>
  </si>
  <si>
    <t>131 Т</t>
  </si>
  <si>
    <t>27.40.15.990.001.00.0796.000000000142</t>
  </si>
  <si>
    <t>132 Т</t>
  </si>
  <si>
    <t>133 Т</t>
  </si>
  <si>
    <t>27.40.12.900.001.00.0796.000000000254</t>
  </si>
  <si>
    <t>134 Т</t>
  </si>
  <si>
    <t>135 Т</t>
  </si>
  <si>
    <t>136 Т</t>
  </si>
  <si>
    <t>137 Т</t>
  </si>
  <si>
    <t>25.73.20.100.001.00.0796.000000000001</t>
  </si>
  <si>
    <t>138 Т</t>
  </si>
  <si>
    <t>139 Т</t>
  </si>
  <si>
    <t>Ножницы</t>
  </si>
  <si>
    <t>140 Т</t>
  </si>
  <si>
    <t>Нож</t>
  </si>
  <si>
    <t>141 Т</t>
  </si>
  <si>
    <t>142 Т</t>
  </si>
  <si>
    <t>143 Т</t>
  </si>
  <si>
    <t>25.73.30.850.001.00.0796.000000000000</t>
  </si>
  <si>
    <t>144 Т</t>
  </si>
  <si>
    <t>145 Т</t>
  </si>
  <si>
    <t>Набор ключей</t>
  </si>
  <si>
    <t>146 Т</t>
  </si>
  <si>
    <t>147 Т</t>
  </si>
  <si>
    <t>148 Т</t>
  </si>
  <si>
    <t>149 Т</t>
  </si>
  <si>
    <t>150 Т</t>
  </si>
  <si>
    <t>151 Т</t>
  </si>
  <si>
    <t>152 Т</t>
  </si>
  <si>
    <t>153 Т</t>
  </si>
  <si>
    <t>154 Т</t>
  </si>
  <si>
    <t>155 Т</t>
  </si>
  <si>
    <t>Костюм (комплект)</t>
  </si>
  <si>
    <t>14.12.11.290.001.20.0839.000000000000</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</si>
  <si>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</si>
  <si>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</si>
  <si>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</si>
  <si>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</si>
  <si>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</si>
  <si>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</si>
  <si>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</si>
  <si>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</si>
  <si>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</si>
  <si>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</si>
  <si>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</si>
  <si>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</si>
  <si>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</si>
  <si>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</si>
  <si>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</si>
  <si>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</si>
  <si>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</si>
  <si>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</si>
  <si>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</si>
  <si>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</si>
  <si>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</si>
  <si>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</si>
  <si>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</si>
  <si>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</si>
  <si>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</si>
  <si>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</si>
  <si>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</si>
  <si>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</si>
  <si>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</si>
  <si>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</si>
  <si>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</si>
  <si>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</si>
  <si>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</si>
  <si>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</si>
  <si>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</si>
  <si>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</si>
  <si>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</si>
  <si>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</si>
  <si>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</si>
  <si>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</si>
  <si>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</si>
  <si>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</si>
  <si>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</si>
  <si>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Рулетка</t>
  </si>
  <si>
    <t>199 Т</t>
  </si>
  <si>
    <t>200 Т</t>
  </si>
  <si>
    <t>201 Т</t>
  </si>
  <si>
    <t>202 Т</t>
  </si>
  <si>
    <t>203 Т</t>
  </si>
  <si>
    <t>204 Т</t>
  </si>
  <si>
    <t>205 Т</t>
  </si>
  <si>
    <t>206 Т</t>
  </si>
  <si>
    <t>207 Т</t>
  </si>
  <si>
    <t>208 Т</t>
  </si>
  <si>
    <t>209 Т</t>
  </si>
  <si>
    <t>25.11.23.676.000.00.0166.000000000000</t>
  </si>
  <si>
    <t>210 Т</t>
  </si>
  <si>
    <t>211 Т</t>
  </si>
  <si>
    <t>212 Т</t>
  </si>
  <si>
    <t>213 Т</t>
  </si>
  <si>
    <t>214 Т</t>
  </si>
  <si>
    <t>215 Т</t>
  </si>
  <si>
    <t>Метр погонный</t>
  </si>
  <si>
    <t>216 Т</t>
  </si>
  <si>
    <t>217 Т</t>
  </si>
  <si>
    <t>218 Т</t>
  </si>
  <si>
    <t>219 Т</t>
  </si>
  <si>
    <t>220 Т</t>
  </si>
  <si>
    <t>22.21.29.700.006.00.0796.000000000007</t>
  </si>
  <si>
    <t>Вентиль</t>
  </si>
  <si>
    <t>221 Т</t>
  </si>
  <si>
    <t>22.21.29.700.006.00.0796.000000000000</t>
  </si>
  <si>
    <t>222 Т</t>
  </si>
  <si>
    <t>22.21.29.700.006.00.0796.000000000001</t>
  </si>
  <si>
    <t>223 Т</t>
  </si>
  <si>
    <t>22.21.29.700.006.00.0796.000000000002</t>
  </si>
  <si>
    <t>полипропиленовый, диаметр 32 мм</t>
  </si>
  <si>
    <t>224 Т</t>
  </si>
  <si>
    <t>22.21.29.700.006.00.0796.000000000003</t>
  </si>
  <si>
    <t>полипропиленовый, диаметр 40 мм</t>
  </si>
  <si>
    <t>225 Т</t>
  </si>
  <si>
    <t>22.21.29.700.006.00.0796.000000000004</t>
  </si>
  <si>
    <t>полипропиленовый, диаметр 50 мм</t>
  </si>
  <si>
    <t>226 Т</t>
  </si>
  <si>
    <t>25.73.10.200.000.00.0796.000000000000</t>
  </si>
  <si>
    <t>хозяйственные, металлические, трехрогие, деревянный черенок</t>
  </si>
  <si>
    <t>227 Т</t>
  </si>
  <si>
    <t>06.20.10.200.000.00.0166.000000000000</t>
  </si>
  <si>
    <t>природный, жидкий, теплота сгорания 48,15 МДж/м3</t>
  </si>
  <si>
    <t>228 Т</t>
  </si>
  <si>
    <t>229 Т</t>
  </si>
  <si>
    <t>230 Т</t>
  </si>
  <si>
    <t>231 Т</t>
  </si>
  <si>
    <t>20.59.43.960.001.00.0112.000000000000</t>
  </si>
  <si>
    <t>Жидкость охлаждающая</t>
  </si>
  <si>
    <t>232 Т</t>
  </si>
  <si>
    <t>233 Т</t>
  </si>
  <si>
    <t>234 Т</t>
  </si>
  <si>
    <t>235 Т</t>
  </si>
  <si>
    <t>236 Т</t>
  </si>
  <si>
    <t>13.99.13.900.000.00.0055.000000000000</t>
  </si>
  <si>
    <t>асбестовая, противопожарная</t>
  </si>
  <si>
    <t>237 Т</t>
  </si>
  <si>
    <t>238 Т</t>
  </si>
  <si>
    <t>239 Т</t>
  </si>
  <si>
    <t>240 Т</t>
  </si>
  <si>
    <t>20.52.10.900.005.00.0796.000000000025</t>
  </si>
  <si>
    <t>Клей</t>
  </si>
  <si>
    <t>канцелярский, карандаш</t>
  </si>
  <si>
    <t>241 Т</t>
  </si>
  <si>
    <t>242 Т</t>
  </si>
  <si>
    <t>243 Т</t>
  </si>
  <si>
    <t>14.12.11.210.001.09.0839.000000000000</t>
  </si>
  <si>
    <t>для защиты от повышенных температур, мужской, из хлопчатобумажной ткани, состоит из куртки и брюк тип А, ГОСТ 12.4.045-87</t>
  </si>
  <si>
    <t>244 Т</t>
  </si>
  <si>
    <t>245 Т</t>
  </si>
  <si>
    <t>246 Т</t>
  </si>
  <si>
    <t>247 Т</t>
  </si>
  <si>
    <t>248 Т</t>
  </si>
  <si>
    <t>249 Т</t>
  </si>
  <si>
    <t>250 Т</t>
  </si>
  <si>
    <t>20.59.41.990.002.09.0166.000000000000</t>
  </si>
  <si>
    <t>251 Т</t>
  </si>
  <si>
    <t>252 Т</t>
  </si>
  <si>
    <t>Масло</t>
  </si>
  <si>
    <t>253 Т</t>
  </si>
  <si>
    <t>254 Т</t>
  </si>
  <si>
    <t>255 Т</t>
  </si>
  <si>
    <t>256 Т</t>
  </si>
  <si>
    <t>20.41.32.570.000.01.0112.000000000000</t>
  </si>
  <si>
    <t>для мытья посуды, гель, СТ РК ГОСТ Р 51696-2003</t>
  </si>
  <si>
    <t>257 Т</t>
  </si>
  <si>
    <t>258 Т</t>
  </si>
  <si>
    <t>259 Т</t>
  </si>
  <si>
    <t>23.91.11.700.000.00.0796.000000000019</t>
  </si>
  <si>
    <t>260 Т</t>
  </si>
  <si>
    <t>23.91.11.700.000.00.0796.000000000015</t>
  </si>
  <si>
    <t>261 Т</t>
  </si>
  <si>
    <t>Очки</t>
  </si>
  <si>
    <t>262 Т</t>
  </si>
  <si>
    <t>32.50.42.900.000.00.0796.000000000007</t>
  </si>
  <si>
    <t>263 Т</t>
  </si>
  <si>
    <t>25.73.30.100.007.00.0796.000000000000</t>
  </si>
  <si>
    <t>комбинированные</t>
  </si>
  <si>
    <t>264 Т</t>
  </si>
  <si>
    <t>265 Т</t>
  </si>
  <si>
    <t>266 Т</t>
  </si>
  <si>
    <t>267 Т</t>
  </si>
  <si>
    <t>268 Т</t>
  </si>
  <si>
    <t>269 Т</t>
  </si>
  <si>
    <t>270 Т</t>
  </si>
  <si>
    <t>271 Т</t>
  </si>
  <si>
    <t>27.90.32.000.061.01.0796.000000000000</t>
  </si>
  <si>
    <t>272 Т</t>
  </si>
  <si>
    <t>27.90.32.000.061.03.0796.000000000000</t>
  </si>
  <si>
    <t>пропановый, пропановый, баллонный, пропускная способность 5 м3/ч, ГОСТ 13861-89</t>
  </si>
  <si>
    <t>273 Т</t>
  </si>
  <si>
    <t>Резак</t>
  </si>
  <si>
    <t>274 Т</t>
  </si>
  <si>
    <t>275 Т</t>
  </si>
  <si>
    <t>25.73.30.970.013.00.0796.000000000003</t>
  </si>
  <si>
    <t>кроссировочный, ручной</t>
  </si>
  <si>
    <t>276 Т</t>
  </si>
  <si>
    <t>277 Т</t>
  </si>
  <si>
    <t>25.94.11.900.000.01.0778.000000000000</t>
  </si>
  <si>
    <t>оцинкованный, с потайной головкой</t>
  </si>
  <si>
    <t>278 Т</t>
  </si>
  <si>
    <t>279 Т</t>
  </si>
  <si>
    <t>280 Т</t>
  </si>
  <si>
    <t>Аппарат</t>
  </si>
  <si>
    <t>281 Т</t>
  </si>
  <si>
    <t>20.59.41.990.004.01.0166.000000000000</t>
  </si>
  <si>
    <t>Солидол</t>
  </si>
  <si>
    <t>282 Т</t>
  </si>
  <si>
    <t>08.93.10.900.005.00.0166.000000000000</t>
  </si>
  <si>
    <t>Соль техническая</t>
  </si>
  <si>
    <t>283 Т</t>
  </si>
  <si>
    <t>284 Т</t>
  </si>
  <si>
    <t>19.20.23.720.000.01.0112.000000000000</t>
  </si>
  <si>
    <t>технический, марка Экстра, массовая концентрация сивушного масла в безводном спирте не более 4 мг/дм3, объемная доля этилового спирта не менее 96,2%, ГОСТ 17299-78</t>
  </si>
  <si>
    <t>Спирт этиловый медицинский</t>
  </si>
  <si>
    <t>285 Т</t>
  </si>
  <si>
    <t>286 Т</t>
  </si>
  <si>
    <t>287 Т</t>
  </si>
  <si>
    <t>288 Т</t>
  </si>
  <si>
    <t>289 Т</t>
  </si>
  <si>
    <t>13.92.29.990.003.00.0796.000000000000</t>
  </si>
  <si>
    <t>290 Т</t>
  </si>
  <si>
    <t>291 Т</t>
  </si>
  <si>
    <t>292 Т</t>
  </si>
  <si>
    <t>293 Т</t>
  </si>
  <si>
    <t>294 Т</t>
  </si>
  <si>
    <t>28.30.86.900.000.00.0796.000000000000</t>
  </si>
  <si>
    <t>Газонокосилка</t>
  </si>
  <si>
    <t>295 Т</t>
  </si>
  <si>
    <t>296 Т</t>
  </si>
  <si>
    <t>297 Т</t>
  </si>
  <si>
    <t>298 Т</t>
  </si>
  <si>
    <t>299 Т</t>
  </si>
  <si>
    <t>300 Т</t>
  </si>
  <si>
    <t>301 Т</t>
  </si>
  <si>
    <t>302 Т</t>
  </si>
  <si>
    <t>303 Т</t>
  </si>
  <si>
    <t>304 Т</t>
  </si>
  <si>
    <t>305 Т</t>
  </si>
  <si>
    <t>306 Т</t>
  </si>
  <si>
    <t>307 Т</t>
  </si>
  <si>
    <t>24.33.11.100.000.00.0166.000000000008</t>
  </si>
  <si>
    <t>стальной, равнополочный, номер 5, ширина полок 50*50 мм, ГОСТ 8509-93</t>
  </si>
  <si>
    <t>308 Т</t>
  </si>
  <si>
    <t>24.33.11.100.000.00.0166.000000000007</t>
  </si>
  <si>
    <t>309 Т</t>
  </si>
  <si>
    <t>24.33.11.100.000.00.0166.000000000012</t>
  </si>
  <si>
    <t>стальной, равнополочный, номер 7,5, ширина полок 75*75 мм, ГОСТ 8509-93</t>
  </si>
  <si>
    <t>310 Т</t>
  </si>
  <si>
    <t>25.73.30.100.007.00.0796.000000000002</t>
  </si>
  <si>
    <t>311 Т</t>
  </si>
  <si>
    <t>Флакон</t>
  </si>
  <si>
    <t>312 Т</t>
  </si>
  <si>
    <t>313 Т</t>
  </si>
  <si>
    <t>314 Т</t>
  </si>
  <si>
    <t>315 Т</t>
  </si>
  <si>
    <t>20.59.41.990.001.00.0796.000000000000</t>
  </si>
  <si>
    <t>Фиксатор</t>
  </si>
  <si>
    <t>резьбовой, для фиксации и герметизации резьбовых соединений, средней прочности, рабочая температура -55-+180 °С</t>
  </si>
  <si>
    <t>316 Т</t>
  </si>
  <si>
    <t>Фильтр</t>
  </si>
  <si>
    <t>317 Т</t>
  </si>
  <si>
    <t>24.20.40.500.006.00.0796.000000000000</t>
  </si>
  <si>
    <t>Хомут</t>
  </si>
  <si>
    <t>стальной, облегченный, ГОСТ 17679-80</t>
  </si>
  <si>
    <t>318 Т</t>
  </si>
  <si>
    <t>319 Т</t>
  </si>
  <si>
    <t>320 Т</t>
  </si>
  <si>
    <t>321 Т</t>
  </si>
  <si>
    <t>322 Т</t>
  </si>
  <si>
    <t>323 Т</t>
  </si>
  <si>
    <t>24.10.71.000.001.00.0166.000000000009</t>
  </si>
  <si>
    <t>из стали, горячекатаный, с уклоном внутренних граней полок, номер швеллера 12, ГОСТ 8240-97</t>
  </si>
  <si>
    <t>324 Т</t>
  </si>
  <si>
    <t>24.10.71.000.001.00.0166.000000000004</t>
  </si>
  <si>
    <t>325 Т</t>
  </si>
  <si>
    <t>24.10.71.000.001.00.0166.000000000003</t>
  </si>
  <si>
    <t>из стали, горячекатаный, с уклоном внутренних граней полок, номер швеллера 16, ГОСТ 8240-97</t>
  </si>
  <si>
    <t>326 Т</t>
  </si>
  <si>
    <t>327 Т</t>
  </si>
  <si>
    <t>328 Т</t>
  </si>
  <si>
    <t>329 Т</t>
  </si>
  <si>
    <t>Клапан обратный</t>
  </si>
  <si>
    <t>330 Т</t>
  </si>
  <si>
    <t>Бутылка</t>
  </si>
  <si>
    <t>331 Т</t>
  </si>
  <si>
    <t>332 Т</t>
  </si>
  <si>
    <t>333 Т</t>
  </si>
  <si>
    <t>334 Т</t>
  </si>
  <si>
    <t>335 Т</t>
  </si>
  <si>
    <t>336 Т</t>
  </si>
  <si>
    <t>337 Т</t>
  </si>
  <si>
    <t>338 Т</t>
  </si>
  <si>
    <t>339 Т</t>
  </si>
  <si>
    <t>340 Т</t>
  </si>
  <si>
    <t>27.20.11.990.001.00.0796.000000000000</t>
  </si>
  <si>
    <t>светодиодный, для уличного освещения, Номинальное напряжение 220В (+/-20%)</t>
  </si>
  <si>
    <t>341 Т</t>
  </si>
  <si>
    <t>342 Т</t>
  </si>
  <si>
    <t>343 Т</t>
  </si>
  <si>
    <t>344 Т</t>
  </si>
  <si>
    <t>345 Т</t>
  </si>
  <si>
    <t>346 Т</t>
  </si>
  <si>
    <t>347 Т</t>
  </si>
  <si>
    <t>348 Т</t>
  </si>
  <si>
    <t>349 Т</t>
  </si>
  <si>
    <t>25.73.10.100.000.00.0796.000000000008</t>
  </si>
  <si>
    <t>350 Т</t>
  </si>
  <si>
    <t>32.91.11.900.005.00.0796.000000000001</t>
  </si>
  <si>
    <t>351 Т</t>
  </si>
  <si>
    <t>352 Т</t>
  </si>
  <si>
    <t>Дюбель гвоздь (нагель)  разног размера</t>
  </si>
  <si>
    <t>353 Т</t>
  </si>
  <si>
    <t>25.94.13.900.008.00.0778.000000000000</t>
  </si>
  <si>
    <t>354 Т</t>
  </si>
  <si>
    <t>355 Т</t>
  </si>
  <si>
    <t>356 Т</t>
  </si>
  <si>
    <t>357 Т</t>
  </si>
  <si>
    <t>358 Т</t>
  </si>
  <si>
    <t>359 Т</t>
  </si>
  <si>
    <t>360 Т</t>
  </si>
  <si>
    <t>361 Т</t>
  </si>
  <si>
    <t>362 Т</t>
  </si>
  <si>
    <t>Насос</t>
  </si>
  <si>
    <t>363 Т</t>
  </si>
  <si>
    <t>364 Т</t>
  </si>
  <si>
    <t>365 Т</t>
  </si>
  <si>
    <t>366 Т</t>
  </si>
  <si>
    <t>367 Т</t>
  </si>
  <si>
    <t>25.99.12.400.010.00.0796.000000000000</t>
  </si>
  <si>
    <t>368 Т</t>
  </si>
  <si>
    <t>369 Т</t>
  </si>
  <si>
    <t>370 Т</t>
  </si>
  <si>
    <t>371 Т</t>
  </si>
  <si>
    <t>372 Т</t>
  </si>
  <si>
    <t>373 Т</t>
  </si>
  <si>
    <t>374 Т</t>
  </si>
  <si>
    <t>375 Т</t>
  </si>
  <si>
    <t>25.73.10.100.000.00.0796.000000000000</t>
  </si>
  <si>
    <t>376 Т</t>
  </si>
  <si>
    <t>32.91.19.300.000.00.0796.000000000001</t>
  </si>
  <si>
    <t>плоская</t>
  </si>
  <si>
    <t>377 Т</t>
  </si>
  <si>
    <t>25.73.30.630.001.00.0704.000000000000</t>
  </si>
  <si>
    <t>Набор отверток</t>
  </si>
  <si>
    <t>378 Т</t>
  </si>
  <si>
    <t>25.73.30.900.001.00.0796.000000000004</t>
  </si>
  <si>
    <t>379 Т</t>
  </si>
  <si>
    <t>380 Т</t>
  </si>
  <si>
    <t>26.51.33.900.005.01.0796.000000000004</t>
  </si>
  <si>
    <t>381 Т</t>
  </si>
  <si>
    <t>22.21.21.900.001.00.0796.000000000008</t>
  </si>
  <si>
    <t>382 Т</t>
  </si>
  <si>
    <t>383 Т</t>
  </si>
  <si>
    <t>384 Т</t>
  </si>
  <si>
    <t>385 Т</t>
  </si>
  <si>
    <t>386 Т</t>
  </si>
  <si>
    <t>32.99.11.500.002.00.0796.000000000000</t>
  </si>
  <si>
    <t>Каска</t>
  </si>
  <si>
    <t>387 Т</t>
  </si>
  <si>
    <t>388 Т</t>
  </si>
  <si>
    <t>389 Т</t>
  </si>
  <si>
    <t>390 Т</t>
  </si>
  <si>
    <t>EXW</t>
  </si>
  <si>
    <t>Декабрь</t>
  </si>
  <si>
    <t>391 Т</t>
  </si>
  <si>
    <t>392 Т</t>
  </si>
  <si>
    <t>документ установленного образца, (служебное/пенсионное/студенческое и аналогичного назначения)</t>
  </si>
  <si>
    <t>393 Т</t>
  </si>
  <si>
    <t>Наушники</t>
  </si>
  <si>
    <t>394 Т</t>
  </si>
  <si>
    <t>395 Т</t>
  </si>
  <si>
    <t>396 Т</t>
  </si>
  <si>
    <t>397 Т</t>
  </si>
  <si>
    <t>398 Т</t>
  </si>
  <si>
    <t>399 Т</t>
  </si>
  <si>
    <t>400 Т</t>
  </si>
  <si>
    <t>401 Т</t>
  </si>
  <si>
    <t>21.20.24.600.000.00.0839.000000000000</t>
  </si>
  <si>
    <t>Аптечка медицинская</t>
  </si>
  <si>
    <t>универсальная</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</si>
  <si>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</si>
  <si>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</si>
  <si>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</si>
  <si>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</si>
  <si>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</si>
  <si>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</si>
  <si>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</si>
  <si>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</si>
  <si>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</si>
  <si>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</si>
  <si>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</si>
  <si>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</si>
  <si>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</si>
  <si>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</si>
  <si>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</si>
  <si>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</si>
  <si>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</si>
  <si>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</si>
  <si>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</si>
  <si>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</si>
  <si>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</si>
  <si>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</si>
  <si>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</si>
  <si>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</si>
  <si>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</si>
  <si>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</si>
  <si>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25.99.12.170.001.00.0796.000000000000</t>
  </si>
  <si>
    <t>428 Т</t>
  </si>
  <si>
    <t>429 Т</t>
  </si>
  <si>
    <t>Кувшин</t>
  </si>
  <si>
    <t>430 Т</t>
  </si>
  <si>
    <t>431 Т</t>
  </si>
  <si>
    <t>432 Т</t>
  </si>
  <si>
    <t>433 Т</t>
  </si>
  <si>
    <t>25.99.12.400.031.00.0796.000000000000</t>
  </si>
  <si>
    <t>Сковорода</t>
  </si>
  <si>
    <t>434 Т</t>
  </si>
  <si>
    <t>435 Т</t>
  </si>
  <si>
    <t>436 Т</t>
  </si>
  <si>
    <t>437 Т</t>
  </si>
  <si>
    <t>438 Т</t>
  </si>
  <si>
    <t>439 Т</t>
  </si>
  <si>
    <t>25.99.12.400.033.00.0704.000000000000</t>
  </si>
  <si>
    <t>440 Т</t>
  </si>
  <si>
    <t>25.99.12.400.022.00.0796.000000000000</t>
  </si>
  <si>
    <t>441 Т</t>
  </si>
  <si>
    <t>442 Т</t>
  </si>
  <si>
    <t>25.91.12.000.009.00.0796.000000000003</t>
  </si>
  <si>
    <t>443 Т</t>
  </si>
  <si>
    <t>22.29.23.290.002.00.0796.000000000000</t>
  </si>
  <si>
    <t>444 Т</t>
  </si>
  <si>
    <t>445 Т</t>
  </si>
  <si>
    <t>446 Т</t>
  </si>
  <si>
    <t>447 Т</t>
  </si>
  <si>
    <t>448 Т</t>
  </si>
  <si>
    <t>449 Т</t>
  </si>
  <si>
    <t>450 Т</t>
  </si>
  <si>
    <t>451 Т</t>
  </si>
  <si>
    <t>452 Т</t>
  </si>
  <si>
    <t>453 Т</t>
  </si>
  <si>
    <t>454 Т</t>
  </si>
  <si>
    <t>455 Т</t>
  </si>
  <si>
    <t>456 Т</t>
  </si>
  <si>
    <t>457 Т</t>
  </si>
  <si>
    <t>458 Т</t>
  </si>
  <si>
    <t>459 Т</t>
  </si>
  <si>
    <t>460 Т</t>
  </si>
  <si>
    <t>461 Т</t>
  </si>
  <si>
    <t>Банка условная</t>
  </si>
  <si>
    <t>462 Т</t>
  </si>
  <si>
    <t>463 Т</t>
  </si>
  <si>
    <t>464 Т</t>
  </si>
  <si>
    <t>465 Т</t>
  </si>
  <si>
    <t>466 Т</t>
  </si>
  <si>
    <t>467 Т</t>
  </si>
  <si>
    <t>468 Т</t>
  </si>
  <si>
    <t>469 Т</t>
  </si>
  <si>
    <t>470 Т</t>
  </si>
  <si>
    <t>471 Т</t>
  </si>
  <si>
    <t>472 Т</t>
  </si>
  <si>
    <t>473 Т</t>
  </si>
  <si>
    <t>474 Т</t>
  </si>
  <si>
    <t>475 Т</t>
  </si>
  <si>
    <t>476 Т</t>
  </si>
  <si>
    <t>01.30.10.210.000.00.0796.000000000000</t>
  </si>
  <si>
    <t>477 Т</t>
  </si>
  <si>
    <t>478 Т</t>
  </si>
  <si>
    <t>479 Т</t>
  </si>
  <si>
    <t>480 Т</t>
  </si>
  <si>
    <t>481 Т</t>
  </si>
  <si>
    <t>482 Т</t>
  </si>
  <si>
    <t>483 Т</t>
  </si>
  <si>
    <t>484 Т</t>
  </si>
  <si>
    <t>485 Т</t>
  </si>
  <si>
    <t>486 Т</t>
  </si>
  <si>
    <t>487 Т</t>
  </si>
  <si>
    <t>488 Т</t>
  </si>
  <si>
    <t>489 Т</t>
  </si>
  <si>
    <t>01.19.39.900.001.00.0166.000000000000</t>
  </si>
  <si>
    <t>490 Т</t>
  </si>
  <si>
    <t>491 Т</t>
  </si>
  <si>
    <t>492 Т</t>
  </si>
  <si>
    <t>493 Т</t>
  </si>
  <si>
    <t>494 Т</t>
  </si>
  <si>
    <t>495 Т</t>
  </si>
  <si>
    <t>496 Т</t>
  </si>
  <si>
    <t>497 Т</t>
  </si>
  <si>
    <t>498 Т</t>
  </si>
  <si>
    <t>499 Т</t>
  </si>
  <si>
    <t>500 Т</t>
  </si>
  <si>
    <t>501 Т</t>
  </si>
  <si>
    <t>25.99.12.400.027.00.0796.000000000003</t>
  </si>
  <si>
    <t>502 Т</t>
  </si>
  <si>
    <t>503 Т</t>
  </si>
  <si>
    <t>504 Т</t>
  </si>
  <si>
    <t>505 Т</t>
  </si>
  <si>
    <t>506 Т</t>
  </si>
  <si>
    <t>507 Т</t>
  </si>
  <si>
    <t>10.82.22.499.000.00.0166.000000000000</t>
  </si>
  <si>
    <t>508 Т</t>
  </si>
  <si>
    <t>509 Т</t>
  </si>
  <si>
    <t>10.72.12.551.000.00.0166.000000000000</t>
  </si>
  <si>
    <t>510 Т</t>
  </si>
  <si>
    <t>Вода</t>
  </si>
  <si>
    <t>511 Т</t>
  </si>
  <si>
    <t>512 Т</t>
  </si>
  <si>
    <t>Чай</t>
  </si>
  <si>
    <t>513 Т</t>
  </si>
  <si>
    <t>514 Т</t>
  </si>
  <si>
    <t>Сахар</t>
  </si>
  <si>
    <t>515 Т</t>
  </si>
  <si>
    <t>10.51.12.500.000.00.0166.000000000002</t>
  </si>
  <si>
    <t>516 Т</t>
  </si>
  <si>
    <t>517 Т</t>
  </si>
  <si>
    <t>518 Т</t>
  </si>
  <si>
    <t>519 Т</t>
  </si>
  <si>
    <t>520 Т</t>
  </si>
  <si>
    <t>521 Т</t>
  </si>
  <si>
    <t>32.91.11.900.001.00.0796.000000000000</t>
  </si>
  <si>
    <t>522 Т</t>
  </si>
  <si>
    <t>523 Т</t>
  </si>
  <si>
    <t>20.41.41.000.000.00.0778.000000000000</t>
  </si>
  <si>
    <t>524 Т</t>
  </si>
  <si>
    <t>525 Т</t>
  </si>
  <si>
    <t>526 Т</t>
  </si>
  <si>
    <t>527 Т</t>
  </si>
  <si>
    <t>528 Т</t>
  </si>
  <si>
    <t>529 Т</t>
  </si>
  <si>
    <t>20.41.32.570.000.01.0796.000000000000</t>
  </si>
  <si>
    <t>530 Т</t>
  </si>
  <si>
    <t>20.41.41.000.002.00.0796.000000000000</t>
  </si>
  <si>
    <t>531 Т</t>
  </si>
  <si>
    <t>532 Т</t>
  </si>
  <si>
    <t>533 Т</t>
  </si>
  <si>
    <t>534 Т</t>
  </si>
  <si>
    <t>535 Т</t>
  </si>
  <si>
    <t>536 Т</t>
  </si>
  <si>
    <t>537 Т</t>
  </si>
  <si>
    <t>538 Т</t>
  </si>
  <si>
    <t>539 Т</t>
  </si>
  <si>
    <t>20.41.31.900.000.00.0796.000000000000</t>
  </si>
  <si>
    <t>540 Т</t>
  </si>
  <si>
    <t>541 Т</t>
  </si>
  <si>
    <t>542 Т</t>
  </si>
  <si>
    <t>Одна пачка</t>
  </si>
  <si>
    <t>543 Т</t>
  </si>
  <si>
    <t>Карандаш</t>
  </si>
  <si>
    <t>544 Т</t>
  </si>
  <si>
    <t>545 Т</t>
  </si>
  <si>
    <t>546 Т</t>
  </si>
  <si>
    <t>547 Т</t>
  </si>
  <si>
    <t>548 Т</t>
  </si>
  <si>
    <t>17.23.12.700.013.00.5111.000000000000</t>
  </si>
  <si>
    <t>Стикер</t>
  </si>
  <si>
    <t>549 Т</t>
  </si>
  <si>
    <t>550 Т</t>
  </si>
  <si>
    <t>551 Т</t>
  </si>
  <si>
    <t>17.23.13.100.003.00.0796.000000000000</t>
  </si>
  <si>
    <t>Книга</t>
  </si>
  <si>
    <t>552 Т</t>
  </si>
  <si>
    <t>553 Т</t>
  </si>
  <si>
    <t>17.21.15.350.001.00.0796.000000000007</t>
  </si>
  <si>
    <t>Конверты</t>
  </si>
  <si>
    <t>Конверт</t>
  </si>
  <si>
    <t>554 Т</t>
  </si>
  <si>
    <t>555 Т</t>
  </si>
  <si>
    <t>32.99.59.900.082.00.0796.000000000000</t>
  </si>
  <si>
    <t>с кисточкой</t>
  </si>
  <si>
    <t>556 Т</t>
  </si>
  <si>
    <t>557 Т</t>
  </si>
  <si>
    <t>558 Т</t>
  </si>
  <si>
    <t>22.29.25.700.006.00.0796.000000000000</t>
  </si>
  <si>
    <t>Лоток</t>
  </si>
  <si>
    <t>559 Т</t>
  </si>
  <si>
    <t>Ручка</t>
  </si>
  <si>
    <t>560 Т</t>
  </si>
  <si>
    <t>561 Т</t>
  </si>
  <si>
    <t>562 Т</t>
  </si>
  <si>
    <t>17.23.13.500.003.00.0796.000000000001</t>
  </si>
  <si>
    <t>563 Т</t>
  </si>
  <si>
    <t>Тетрадь</t>
  </si>
  <si>
    <t>564 Т</t>
  </si>
  <si>
    <t>565 Т</t>
  </si>
  <si>
    <t>566 Т</t>
  </si>
  <si>
    <t>567 Т</t>
  </si>
  <si>
    <t>568 Т</t>
  </si>
  <si>
    <t>569 Т</t>
  </si>
  <si>
    <t>570 Т</t>
  </si>
  <si>
    <t>571 Т</t>
  </si>
  <si>
    <t>572 Т</t>
  </si>
  <si>
    <t>573 Т</t>
  </si>
  <si>
    <t>574 Т</t>
  </si>
  <si>
    <t>575 Т</t>
  </si>
  <si>
    <t>576 Т</t>
  </si>
  <si>
    <t>Стеллаж</t>
  </si>
  <si>
    <t>577 Т</t>
  </si>
  <si>
    <t>578 Т</t>
  </si>
  <si>
    <t>579 Т</t>
  </si>
  <si>
    <t>580 Т</t>
  </si>
  <si>
    <t>581 Т</t>
  </si>
  <si>
    <t>582 Т</t>
  </si>
  <si>
    <t>ЦП</t>
  </si>
  <si>
    <t>583 Т</t>
  </si>
  <si>
    <t>584 Т</t>
  </si>
  <si>
    <t>585 Т</t>
  </si>
  <si>
    <t>29.10.22.300.000.00.0796.000000000010</t>
  </si>
  <si>
    <t>30% предоплата</t>
  </si>
  <si>
    <t>ЭОТТ</t>
  </si>
  <si>
    <t>Май</t>
  </si>
  <si>
    <t>586 Т</t>
  </si>
  <si>
    <t>587 Т</t>
  </si>
  <si>
    <t>588 Т</t>
  </si>
  <si>
    <t>589 Т</t>
  </si>
  <si>
    <t>590 Т</t>
  </si>
  <si>
    <t>591 Т</t>
  </si>
  <si>
    <t>Вулканизатор</t>
  </si>
  <si>
    <t>592 Т</t>
  </si>
  <si>
    <t>593 Т</t>
  </si>
  <si>
    <t>594 Т</t>
  </si>
  <si>
    <t>595 Т</t>
  </si>
  <si>
    <t>ЭОТ</t>
  </si>
  <si>
    <t>596 Т</t>
  </si>
  <si>
    <t>597 Т</t>
  </si>
  <si>
    <t>598 Т</t>
  </si>
  <si>
    <t>599 Т</t>
  </si>
  <si>
    <t>600 Т</t>
  </si>
  <si>
    <t>601 Т</t>
  </si>
  <si>
    <t>602 Т</t>
  </si>
  <si>
    <t>603 Т</t>
  </si>
  <si>
    <t>604 Т</t>
  </si>
  <si>
    <t>605 Т</t>
  </si>
  <si>
    <t>606 Т</t>
  </si>
  <si>
    <t>607 Т</t>
  </si>
  <si>
    <t>608 Т</t>
  </si>
  <si>
    <t>30.12.12.100.000.00.0796.000000000000</t>
  </si>
  <si>
    <t>Лодка надувная</t>
  </si>
  <si>
    <t>609 Т</t>
  </si>
  <si>
    <t>610 Т</t>
  </si>
  <si>
    <t>611 Т</t>
  </si>
  <si>
    <t>612 Т</t>
  </si>
  <si>
    <t>Аппарат телефонный</t>
  </si>
  <si>
    <t>613 Т</t>
  </si>
  <si>
    <t>614 Т</t>
  </si>
  <si>
    <t>615 Т</t>
  </si>
  <si>
    <t>616 Т</t>
  </si>
  <si>
    <t>617 Т</t>
  </si>
  <si>
    <t>618 Т</t>
  </si>
  <si>
    <t>26.20.40.000.136.00.0796.000000000000</t>
  </si>
  <si>
    <t>619 Т</t>
  </si>
  <si>
    <t>620 Т</t>
  </si>
  <si>
    <t>621 Т</t>
  </si>
  <si>
    <t>622 Т</t>
  </si>
  <si>
    <t>623 Т</t>
  </si>
  <si>
    <t>Компьютер</t>
  </si>
  <si>
    <t>624 Т</t>
  </si>
  <si>
    <t>625 Т</t>
  </si>
  <si>
    <t>626 Т</t>
  </si>
  <si>
    <t>627 Т</t>
  </si>
  <si>
    <t>628 Т</t>
  </si>
  <si>
    <t>629 Т</t>
  </si>
  <si>
    <t>26.30.21.900.006.00.0796.000000000035</t>
  </si>
  <si>
    <t>630 Т</t>
  </si>
  <si>
    <t>27.33.13.900.006.00.0796.000000000000</t>
  </si>
  <si>
    <t>Удлинитель</t>
  </si>
  <si>
    <t>631 Т</t>
  </si>
  <si>
    <t>632 Т</t>
  </si>
  <si>
    <t>633 Т</t>
  </si>
  <si>
    <t>31.01.12.900.005.00.0796.000000000009</t>
  </si>
  <si>
    <t>Шкаф для документов и папок</t>
  </si>
  <si>
    <t>634 Т</t>
  </si>
  <si>
    <t>31.01.12.900.005.00.0796.000000000008</t>
  </si>
  <si>
    <t>635 Т</t>
  </si>
  <si>
    <t>636 Т</t>
  </si>
  <si>
    <t>637 Т</t>
  </si>
  <si>
    <t>638 Т</t>
  </si>
  <si>
    <t>639 Т</t>
  </si>
  <si>
    <t>640 Т</t>
  </si>
  <si>
    <t>641 Т</t>
  </si>
  <si>
    <t>642 Т</t>
  </si>
  <si>
    <t>643 Т</t>
  </si>
  <si>
    <t>644 Т</t>
  </si>
  <si>
    <t>645 Т</t>
  </si>
  <si>
    <t>Холодильник</t>
  </si>
  <si>
    <t>646 Т</t>
  </si>
  <si>
    <t>647 Т</t>
  </si>
  <si>
    <t>648 Т</t>
  </si>
  <si>
    <t>649 Т</t>
  </si>
  <si>
    <t>650 Т</t>
  </si>
  <si>
    <t>651 Т</t>
  </si>
  <si>
    <t>652 Т</t>
  </si>
  <si>
    <t>653 Т</t>
  </si>
  <si>
    <t>654 Т</t>
  </si>
  <si>
    <t>655 Т</t>
  </si>
  <si>
    <t>656 Т</t>
  </si>
  <si>
    <t>657 Т</t>
  </si>
  <si>
    <t>658 Т</t>
  </si>
  <si>
    <t>659 Т</t>
  </si>
  <si>
    <t>660 Т</t>
  </si>
  <si>
    <t>Октябрь</t>
  </si>
  <si>
    <t>661 Т</t>
  </si>
  <si>
    <t>662 Т</t>
  </si>
  <si>
    <t>663 Т</t>
  </si>
  <si>
    <t>664 Т</t>
  </si>
  <si>
    <t>665 Т</t>
  </si>
  <si>
    <t>666 Т</t>
  </si>
  <si>
    <t>667 Т</t>
  </si>
  <si>
    <t>668 Т</t>
  </si>
  <si>
    <t>669 Т</t>
  </si>
  <si>
    <t>20.59.43.960.001.00.0112.000000000001</t>
  </si>
  <si>
    <t>температура начала замерзания не ниже -40°С, ГОСТ 28084-89</t>
  </si>
  <si>
    <t>670 Т</t>
  </si>
  <si>
    <t>671 Т</t>
  </si>
  <si>
    <t>672 Т</t>
  </si>
  <si>
    <t>19.20.21.550.000.00.0112.000000000000</t>
  </si>
  <si>
    <t>Январь, февраль</t>
  </si>
  <si>
    <t>673 Т</t>
  </si>
  <si>
    <t>19.20.26.510.000.01.0168.000000000000</t>
  </si>
  <si>
    <t>Топливо</t>
  </si>
  <si>
    <t>674 Т</t>
  </si>
  <si>
    <t>19.20.26.520.000.01.0168.000000000000</t>
  </si>
  <si>
    <t>19.20.21.530.000.00.0112.000000000001</t>
  </si>
  <si>
    <t>675 Т</t>
  </si>
  <si>
    <t>676 Т</t>
  </si>
  <si>
    <t>Февраль</t>
  </si>
  <si>
    <t>677 Т</t>
  </si>
  <si>
    <t>678 Т</t>
  </si>
  <si>
    <t>22.29.29.900.067.00.0796.000000000000</t>
  </si>
  <si>
    <t>679 Т</t>
  </si>
  <si>
    <t>680 Т</t>
  </si>
  <si>
    <t>Март</t>
  </si>
  <si>
    <t>681 Т</t>
  </si>
  <si>
    <t>682 Т</t>
  </si>
  <si>
    <t>декабрь</t>
  </si>
  <si>
    <t>683 Т</t>
  </si>
  <si>
    <t>684 Т</t>
  </si>
  <si>
    <t>26.30.23.900.029.00.0839.000000000000</t>
  </si>
  <si>
    <t>685 Т</t>
  </si>
  <si>
    <t>686 Т</t>
  </si>
  <si>
    <t>687 Т</t>
  </si>
  <si>
    <t>688 Т</t>
  </si>
  <si>
    <t>689 Т</t>
  </si>
  <si>
    <t>690 Т</t>
  </si>
  <si>
    <t>691 Т</t>
  </si>
  <si>
    <t>692 Т</t>
  </si>
  <si>
    <t>693 Т</t>
  </si>
  <si>
    <t>694 Т</t>
  </si>
  <si>
    <t>Металлочерепица</t>
  </si>
  <si>
    <t>из оцинкованной стали, с полимерным покрытием, толщина 0,6 мм</t>
  </si>
  <si>
    <t>695 Т</t>
  </si>
  <si>
    <t>Июль</t>
  </si>
  <si>
    <t>696 Т</t>
  </si>
  <si>
    <t>697 Т</t>
  </si>
  <si>
    <t>698 Т</t>
  </si>
  <si>
    <t>699 Т</t>
  </si>
  <si>
    <t>700 Т</t>
  </si>
  <si>
    <t>28.13.32.000.097.02.0796.000000000000</t>
  </si>
  <si>
    <t>Ремень</t>
  </si>
  <si>
    <t>Август</t>
  </si>
  <si>
    <t>Паста</t>
  </si>
  <si>
    <t>28.13.21.900.002.00.0839.000000000000</t>
  </si>
  <si>
    <t>28.13.31.000.134.00.0796.000000000000</t>
  </si>
  <si>
    <t>2.Работы</t>
  </si>
  <si>
    <t>1 Р</t>
  </si>
  <si>
    <t>43.91.19.335.000.00.0999.000000000000</t>
  </si>
  <si>
    <t>Работы по ремонту/установке крыш, кровельных перекрытий и связанные с этим работы</t>
  </si>
  <si>
    <t>март</t>
  </si>
  <si>
    <t>по факту оказания услуг</t>
  </si>
  <si>
    <t>2 Р</t>
  </si>
  <si>
    <t>по факту</t>
  </si>
  <si>
    <t>41.00.40.000.001.00.0999.000000000000</t>
  </si>
  <si>
    <t>Работы по возведению (строительству) нежилых зданий/сооружений</t>
  </si>
  <si>
    <t>Вспомогательные здания (гараж-мастерская, склад с кран-балкой)</t>
  </si>
  <si>
    <t>3-1 Р</t>
  </si>
  <si>
    <t>22</t>
  </si>
  <si>
    <t>3-2 Р</t>
  </si>
  <si>
    <t>Строительно-монтажные работы: 
«Вспомогательные здания, расположенные на территории Мойнакской ГЭС, в с/о Жылысай Райымбекского района Алматинской области (Гараж, склад с кран-балкой)»</t>
  </si>
  <si>
    <t>6,7,11,14,15</t>
  </si>
  <si>
    <t>итого по работам</t>
  </si>
  <si>
    <t>3.Услуги</t>
  </si>
  <si>
    <t>1 У</t>
  </si>
  <si>
    <t>2 У</t>
  </si>
  <si>
    <t>3 У</t>
  </si>
  <si>
    <t>Апрель</t>
  </si>
  <si>
    <t>4 У</t>
  </si>
  <si>
    <t>5 У</t>
  </si>
  <si>
    <t>35.13.10.100.000.00.0777.000000000000</t>
  </si>
  <si>
    <t>Услуги по передаче/распределению электроэнергии</t>
  </si>
  <si>
    <t>Плата за транзит электрической энергии на хоз.нужды по сетям КЕГОК</t>
  </si>
  <si>
    <t>с даты заключения договора по 31.12.2015г.</t>
  </si>
  <si>
    <t>6 У</t>
  </si>
  <si>
    <t>Плата за транзит электрической энергии на хоз.нужды по сетям АЖК</t>
  </si>
  <si>
    <t>7 У</t>
  </si>
  <si>
    <t>35.12.10.130.001.00.0777.000000000000</t>
  </si>
  <si>
    <t>Услуги по финансовому урегулированию дисбалансов электрической энергии</t>
  </si>
  <si>
    <t>Участие на рынке централизованной торговли электрической энергии (АО КОРЭМ)</t>
  </si>
  <si>
    <t>8 У</t>
  </si>
  <si>
    <t>35.12.10.110.000.00.0777.000000000000</t>
  </si>
  <si>
    <t>Услуги по технической диспетчеризации</t>
  </si>
  <si>
    <t>Услуги по технической диспетчеризации режимов производства/потребления электрической энергии в ЕЭС Казахстана</t>
  </si>
  <si>
    <t>9 У</t>
  </si>
  <si>
    <t>35.12.10.130.000.00.0777.000000000000</t>
  </si>
  <si>
    <t>Услуги по организации балансирования производства-потребления электрической энергии</t>
  </si>
  <si>
    <t>Услуги по организации балансирования производства – потребления электрической энергии</t>
  </si>
  <si>
    <t>10 У</t>
  </si>
  <si>
    <t>Покупка электроэнергии от РФЦ</t>
  </si>
  <si>
    <t>11 У</t>
  </si>
  <si>
    <t>74.90.13.000.002.00.0777.000000000000</t>
  </si>
  <si>
    <t>Услуги по проведению экологического мониторинга</t>
  </si>
  <si>
    <t>Производственный мониторинг окружающей среды</t>
  </si>
  <si>
    <t>12 У</t>
  </si>
  <si>
    <t>74.90.14.000.000.00.0777.000000000000</t>
  </si>
  <si>
    <t>Услуги по прогнозу погоды и метеорологии</t>
  </si>
  <si>
    <t>Услуги Казгидромета</t>
  </si>
  <si>
    <t>13 У</t>
  </si>
  <si>
    <t>71.20.19.000.010.00.0777.000000000000</t>
  </si>
  <si>
    <t>Услуги по диагностированию/экспертизе/анализу/испытаниям/тестированию/осмотру</t>
  </si>
  <si>
    <t>Экспертиза основного и вспомогательного оборудования для получения паспорта готовности к ОЗП</t>
  </si>
  <si>
    <t>по факту оказанных услуг</t>
  </si>
  <si>
    <t>14 У</t>
  </si>
  <si>
    <t>80.10.19.000.000.00.0777.000000000000</t>
  </si>
  <si>
    <t>Услуги авиапатрулирования</t>
  </si>
  <si>
    <t>Авиаобследование территории МГЭС</t>
  </si>
  <si>
    <t>15 У</t>
  </si>
  <si>
    <t>16 У</t>
  </si>
  <si>
    <t>71.20.19.000.000.00.0777.000000000000</t>
  </si>
  <si>
    <t>Услуги по поверке средств измерений</t>
  </si>
  <si>
    <t>Поверка измерительных приборов: манометры</t>
  </si>
  <si>
    <t>17 У</t>
  </si>
  <si>
    <t>Июнь</t>
  </si>
  <si>
    <t>18 У</t>
  </si>
  <si>
    <t>Хроматографический анализ масла для силовых трансформаторов Т-1, Т-2, Т-3</t>
  </si>
  <si>
    <t>19 У</t>
  </si>
  <si>
    <t>Химический анализ масла для силовых трансформаторов Т-1, Т-2, Т-3</t>
  </si>
  <si>
    <t>20 У</t>
  </si>
  <si>
    <t>Химический анализ масла для КТП 10/0,4 кВ</t>
  </si>
  <si>
    <t>21 У</t>
  </si>
  <si>
    <t>Химический анализ турбинного масла для ГА-1,2 и МНУ РС, ШЗ</t>
  </si>
  <si>
    <t>22 У</t>
  </si>
  <si>
    <t>Услуга отбора проб турбинных и изоляционных масел</t>
  </si>
  <si>
    <t>23 У</t>
  </si>
  <si>
    <t>24 У</t>
  </si>
  <si>
    <t>25 У</t>
  </si>
  <si>
    <t>Сервисное обслуживание оборудования по фильтрации и обеззараживанию речной воды, а также оборудования по очистке хозяйственно-бытовых стоков (Эйкос)</t>
  </si>
  <si>
    <t>26 У</t>
  </si>
  <si>
    <t>Сервисное обслуживание компрессоров</t>
  </si>
  <si>
    <t>27 У</t>
  </si>
  <si>
    <t>37.00.12.000.000.00.0777.000000000000</t>
  </si>
  <si>
    <t>Услуги по опорожнению/очищению отходов выгребных ям/отстойников/септиков/туалетов</t>
  </si>
  <si>
    <t>Откачка септиков</t>
  </si>
  <si>
    <t>28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</si>
  <si>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</si>
  <si>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</si>
  <si>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</si>
  <si>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Утилизация энергосберегающих, люминесцентных и ртутособержащих ламп</t>
  </si>
  <si>
    <t>29 У</t>
  </si>
  <si>
    <t>33.14.11.120.000.00.0777.000000000000</t>
  </si>
  <si>
    <t>Услуги по техническому обслуживанию генераторных установок и аналогичного электрогенерирующего оборудования</t>
  </si>
  <si>
    <t>Услуги по техническому обслуживанию, перемотки и ремонту обмотки электродвигателей, основного и вспомогательного оборудования и электро инскрументов</t>
  </si>
  <si>
    <t>30 У</t>
  </si>
  <si>
    <t>39.00.23.000.000.00.0777.000000000000</t>
  </si>
  <si>
    <t>Услуги по дезактивации помещений/оборудования/материалов/среды</t>
  </si>
  <si>
    <t>Услуги по дезактивации помещений/оборудования/материалов/среды (очистка от радиоактивного загрязнения)</t>
  </si>
  <si>
    <t>Услуги по дезинфекции объектов МГЭС</t>
  </si>
  <si>
    <t>31 У</t>
  </si>
  <si>
    <t>Услуги по дератизации объектов МГЭС</t>
  </si>
  <si>
    <t>32 У</t>
  </si>
  <si>
    <t>33 У</t>
  </si>
  <si>
    <t>Неограниченный доступ в сеть Интернет через систему спутниковой связи</t>
  </si>
  <si>
    <t>34 У</t>
  </si>
  <si>
    <t>33.13.19.100.003.00.0777.000000000000</t>
  </si>
  <si>
    <t>Услуги по техническому обслуживанию сетей и оборудования связи</t>
  </si>
  <si>
    <t>Услуги по обслуживанию оборудования телемеханики и связи</t>
  </si>
  <si>
    <t>35 У</t>
  </si>
  <si>
    <t>36 У</t>
  </si>
  <si>
    <t>61.90.10.433.000.00.0777.000000000000</t>
  </si>
  <si>
    <t>Услуги операторов сотовой связи</t>
  </si>
  <si>
    <t>Абонентская плата за городской телефонный номер</t>
  </si>
  <si>
    <t>61.10.11.100.000.00.0777.000000000000</t>
  </si>
  <si>
    <t>Услуги местной телефонной связи</t>
  </si>
  <si>
    <t>37 У</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</si>
  <si>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</si>
  <si>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</si>
  <si>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</si>
  <si>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Услуги междугородней связи</t>
  </si>
  <si>
    <t>38 У</t>
  </si>
  <si>
    <t>Услуги по доступу к Интернету</t>
  </si>
  <si>
    <t>Неограниченный доступ в сеть Интернет через выделенную линию</t>
  </si>
  <si>
    <t>39 У</t>
  </si>
  <si>
    <t>61.90.10.200.000.00.0777.000000000000</t>
  </si>
  <si>
    <t>Услуги по предоставлению IP-телефонии</t>
  </si>
  <si>
    <t>Услуга IP-телефонии с предоставлением виртуальной карты и корпоративного счета</t>
  </si>
  <si>
    <t>Сопровождение IP телефонии</t>
  </si>
  <si>
    <t>40 У</t>
  </si>
  <si>
    <t>61.20.11.100.000.00.0777.000000000000</t>
  </si>
  <si>
    <t>Услуги сотовой связи</t>
  </si>
  <si>
    <t>Корпоративная связь</t>
  </si>
  <si>
    <t>41 У</t>
  </si>
  <si>
    <t>61.30.20.000.000.00.0777.000000000000</t>
  </si>
  <si>
    <t>Услуги по распространению программ через спутниковую связь</t>
  </si>
  <si>
    <t>42 У</t>
  </si>
  <si>
    <t>61.90.10.400.001.00.0777.000000000000</t>
  </si>
  <si>
    <t>Услуги приобретения доступа и емкости сети</t>
  </si>
  <si>
    <t>Услуги приобретения доступа и емкости сети у владельцев и операторов сетей</t>
  </si>
  <si>
    <t>Услуги Веб-хостинга</t>
  </si>
  <si>
    <t>43 У</t>
  </si>
  <si>
    <t>Абонентская плата за домен</t>
  </si>
  <si>
    <t>44 У</t>
  </si>
  <si>
    <t>45 У</t>
  </si>
  <si>
    <t>46 У</t>
  </si>
  <si>
    <t>61.20.42.100.000.00.0777.000000000000</t>
  </si>
  <si>
    <t>Услуги по доступу к Интернету широкополосному по сетям беспроводным</t>
  </si>
  <si>
    <t>47 У</t>
  </si>
  <si>
    <t>48 У</t>
  </si>
  <si>
    <t>84.11.12.100.002.00.0777.000000000000</t>
  </si>
  <si>
    <t>Услуги по расчету и планированию налогов</t>
  </si>
  <si>
    <t>Расчет коммунальных услуг (Алматы)</t>
  </si>
  <si>
    <t>49 У</t>
  </si>
  <si>
    <t>50 У</t>
  </si>
  <si>
    <t>77.11.10.200.000.00.0777.000000000000</t>
  </si>
  <si>
    <t>Услуги по лизингу автомобильного транспорта</t>
  </si>
  <si>
    <t>Аренда автомобиля в г.Астана</t>
  </si>
  <si>
    <t>51 У</t>
  </si>
  <si>
    <t>68.20.11.900.000.00.0777.000000000000</t>
  </si>
  <si>
    <t>Услуги по аренде жилых помещений</t>
  </si>
  <si>
    <t>Аренда офиса в г.Алматы</t>
  </si>
  <si>
    <t>52 У</t>
  </si>
  <si>
    <t>Аренда офиса АО "Самрук-Энерго"</t>
  </si>
  <si>
    <t>53 У</t>
  </si>
  <si>
    <t>54 У</t>
  </si>
  <si>
    <t>55 У</t>
  </si>
  <si>
    <t>69.10.16.000.000.00.0777.000000000000</t>
  </si>
  <si>
    <t>Услуги нотариальные</t>
  </si>
  <si>
    <t>Услуги нотариальные, связанные с нотариальным оформлением (заверением) документов</t>
  </si>
  <si>
    <t>Нотариальные услуги</t>
  </si>
  <si>
    <t>56 У</t>
  </si>
  <si>
    <t>91.01.12.000.002.00.0777.000000000000</t>
  </si>
  <si>
    <t>Услуги по выдаче архивных справок</t>
  </si>
  <si>
    <t>Переводческие услуги</t>
  </si>
  <si>
    <t>57 У</t>
  </si>
  <si>
    <t>74.90.20.000.040.00.0777.000000000000</t>
  </si>
  <si>
    <t>Услуги по мониторингу местного содержания в закупках товаров, работ, услуг</t>
  </si>
  <si>
    <t>Техническое сопровождение Карты мониторинга местного содержания</t>
  </si>
  <si>
    <t>58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</si>
  <si>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</si>
  <si>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</si>
  <si>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Актуализация справочника ЕНС ТРУ</t>
  </si>
  <si>
    <t>59 У</t>
  </si>
  <si>
    <t>62.09.20.000.005.00.0777.000000000000</t>
  </si>
  <si>
    <t>Услуги по пользованию информационной системой электронных закупок</t>
  </si>
  <si>
    <t>Услуги по предоставлению доступа в ИСЭЗ</t>
  </si>
  <si>
    <t>60 У</t>
  </si>
  <si>
    <t>68.31.16.200.000.00.0777.000000000000</t>
  </si>
  <si>
    <t>Услуги по оценке имущества</t>
  </si>
  <si>
    <t>Комплекс услуг по оценке имущества</t>
  </si>
  <si>
    <t>Оценка залогового имущества</t>
  </si>
  <si>
    <t>61 У</t>
  </si>
  <si>
    <t>62 У</t>
  </si>
  <si>
    <t>Экспертиза происхождения товара СТ КЗ</t>
  </si>
  <si>
    <t>63 У</t>
  </si>
  <si>
    <t>64 У</t>
  </si>
  <si>
    <t>18.12.13.000.000.00.0777.000000000000</t>
  </si>
  <si>
    <t>Услуги по печатанию журналов и изданий периодических</t>
  </si>
  <si>
    <t>Фирменные бланки</t>
  </si>
  <si>
    <t>Бланки приказа</t>
  </si>
  <si>
    <t>66 У</t>
  </si>
  <si>
    <t>Визитки</t>
  </si>
  <si>
    <t>67 У</t>
  </si>
  <si>
    <t>Открытки</t>
  </si>
  <si>
    <t>68 У</t>
  </si>
  <si>
    <t>69 У</t>
  </si>
  <si>
    <t>71 У</t>
  </si>
  <si>
    <t>74.90.20.000.059.00.0777.000000000000</t>
  </si>
  <si>
    <t>Услуги по заправке картриджей</t>
  </si>
  <si>
    <t>Заправка картриджей копировальной техники и лазерных принтеров</t>
  </si>
  <si>
    <t>72 У</t>
  </si>
  <si>
    <t>62.02.30.000.001.00.0777.000000000000</t>
  </si>
  <si>
    <t>Услуги по сопровождению и технической поддержке информационной системы</t>
  </si>
  <si>
    <t>Сопровождение 1С</t>
  </si>
  <si>
    <t>73 У</t>
  </si>
  <si>
    <t>Сопровождение Каздок</t>
  </si>
  <si>
    <t>74 У</t>
  </si>
  <si>
    <t>53.10.11.100.000.00.0777.000000000000</t>
  </si>
  <si>
    <t>Услуги по подписке на печатные периодические издания</t>
  </si>
  <si>
    <t>Энергетика и электрооборудование</t>
  </si>
  <si>
    <t>"Комплект все включено" ("ЭС GROSSBUH.PROFI", "Файл Бухгалтера", Бухучет на практике", Бухгалтер+Компьютер", "ФБ Главбух", "Бухгалтер и Право", "ФБ Кадры", "Учет и Финансы", ИП Казахстан",+ Налог.кодекс )</t>
  </si>
  <si>
    <t>76 У</t>
  </si>
  <si>
    <t>Простая почта</t>
  </si>
  <si>
    <t>100% предоплата</t>
  </si>
  <si>
    <t>77 У</t>
  </si>
  <si>
    <t>95.11.10.000.003.00.0777.000000000000</t>
  </si>
  <si>
    <t>Услуги по техническому обслуживанию компьютерной/периферийной оргтехники/оборудования и их частей</t>
  </si>
  <si>
    <t>Обслуживание, ремонт копировально-множительной техники и лазерных принтеров</t>
  </si>
  <si>
    <t>78 У</t>
  </si>
  <si>
    <t>64.99.19.335.004.00.0777.000000000000</t>
  </si>
  <si>
    <t>Услуги по ведению системы реестров держателей ценных бумаг</t>
  </si>
  <si>
    <t>Услуги по ведению системы реестров держателей ценных бумаг, выпущенных Эмитентом</t>
  </si>
  <si>
    <t>80 У</t>
  </si>
  <si>
    <t>81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</si>
  <si>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</si>
  <si>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</si>
  <si>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перевозки ГСМ из Алматы</t>
  </si>
  <si>
    <t>82 У</t>
  </si>
  <si>
    <t>49.41.14.000.000.00.0777.000000000000</t>
  </si>
  <si>
    <t>Услуги автомобильного транспорта по перевозкам грузов в контейнерах</t>
  </si>
  <si>
    <t>Вывоз ТБО</t>
  </si>
  <si>
    <t>83 У</t>
  </si>
  <si>
    <t>84 У</t>
  </si>
  <si>
    <t>85 У</t>
  </si>
  <si>
    <t>86 У</t>
  </si>
  <si>
    <t>87 У</t>
  </si>
  <si>
    <t>88 У</t>
  </si>
  <si>
    <t>89 У</t>
  </si>
  <si>
    <t>90 У</t>
  </si>
  <si>
    <t>65.20.13.335.000.00.0777.000000000000</t>
  </si>
  <si>
    <t>Услуги по перестрахованию обязательств по медицинскому страхованию на случай болезни</t>
  </si>
  <si>
    <t>Услуги по медицинскому обслуживанию персонала</t>
  </si>
  <si>
    <t>91 У</t>
  </si>
  <si>
    <t>92 У</t>
  </si>
  <si>
    <t>93 У</t>
  </si>
  <si>
    <t>94 У</t>
  </si>
  <si>
    <t>65.12.12.335.000.00.0777.000000000000</t>
  </si>
  <si>
    <t>Услуги по медицинскому страхованию на случай болезни</t>
  </si>
  <si>
    <t>Медицинское страхование  работников</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</si>
  <si>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</si>
  <si>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</si>
  <si>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Ноябрь, декабрь</t>
  </si>
  <si>
    <t>Ноябрь, декабрь 2017</t>
  </si>
  <si>
    <t>65.12.21.335.000.00.0777.000000000000</t>
  </si>
  <si>
    <t>Услуги по страхованию гражданско-правовой ответственности владельцев автомобильного транспорта</t>
  </si>
  <si>
    <t>Обязательное страхование автотранспорта</t>
  </si>
  <si>
    <t>71.20.14.000.000.00.0777.000000000000</t>
  </si>
  <si>
    <t>Услуги по техническому контролю (осмотру) дорожных транспортных средств</t>
  </si>
  <si>
    <t>Техосмотр</t>
  </si>
  <si>
    <t>45.20.21.335.002.00.0777.000000000000</t>
  </si>
  <si>
    <t>Услуги по техническому обслуживанию автотранспорта/специальной техники</t>
  </si>
  <si>
    <t>Ремонт автотранспорта АУП</t>
  </si>
  <si>
    <t>Ремонт автотранспорта ОП</t>
  </si>
  <si>
    <t>Страхование залогового имущества (Подъездная дорога к уравнительному резервуару - 0,969 км)</t>
  </si>
  <si>
    <t>65.12.11.335.000.00.0777.000000000000</t>
  </si>
  <si>
    <t>Услуги по страхованию от несчастных случаев</t>
  </si>
  <si>
    <t>Обязательное страхование ГПО работодателя (обязательное)</t>
  </si>
  <si>
    <t>февраль</t>
  </si>
  <si>
    <t>февраль, 2017</t>
  </si>
  <si>
    <t>Страхование залогового имущества (СМР по реконструкции автодорооги до БВХ)</t>
  </si>
  <si>
    <t>Страхование залогового имущества (Контррегулятор)</t>
  </si>
  <si>
    <t>Страхование залогового имущества (Водоснабжение и канализация)</t>
  </si>
  <si>
    <t>Страхование залогового имущества (Поселок службы эксплуатации)</t>
  </si>
  <si>
    <t>Июнь 2017</t>
  </si>
  <si>
    <t>Страхование залогового имущества (Подъездная дорога до здания ГЭС)</t>
  </si>
  <si>
    <t>апрель</t>
  </si>
  <si>
    <t>58.11.41.000.001.00.0777.000000000000</t>
  </si>
  <si>
    <t>Услуги по размещению рекламных/информационных материалов в печатных книгах</t>
  </si>
  <si>
    <t>Услуги по размещению рекламы в печатных книгах</t>
  </si>
  <si>
    <t>80.10.12.000.000.00.0777.000000000000</t>
  </si>
  <si>
    <t>Услуги охраны</t>
  </si>
  <si>
    <t>Услуги охраны (патрулирование/охрана объектов/помещений/имущества/людей и аналогичное)</t>
  </si>
  <si>
    <t>Услуги охраны с МВД РК</t>
  </si>
  <si>
    <t>33.14.11.100.003.00.0777.000000000000</t>
  </si>
  <si>
    <t>Услуги по техническому/сервисному обслуживанию электродвигателей</t>
  </si>
  <si>
    <t>Услуги по ремонту дизельных генераторов</t>
  </si>
  <si>
    <t>итого по услугам</t>
  </si>
  <si>
    <t>Всего:</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</si>
  <si>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</si>
  <si>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</si>
  <si>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</si>
  <si>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</si>
  <si>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</si>
  <si>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</si>
  <si>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</si>
  <si>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</si>
  <si>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</si>
  <si>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</si>
  <si>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</si>
  <si>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</si>
  <si>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</si>
  <si>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</si>
  <si>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</si>
  <si>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</si>
  <si>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</si>
  <si>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</si>
  <si>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</si>
  <si>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</si>
  <si>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</si>
  <si>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</si>
  <si>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</si>
  <si>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</si>
  <si>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</si>
  <si>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</si>
  <si>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</si>
  <si>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</si>
  <si>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</si>
  <si>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</si>
  <si>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</si>
  <si>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</si>
  <si>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</si>
  <si>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</si>
  <si>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</si>
  <si>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</si>
  <si>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</si>
  <si>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</si>
  <si>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</si>
  <si>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</si>
  <si>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</si>
  <si>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</si>
  <si>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</si>
  <si>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</si>
  <si>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22.21.30.100.000.00.0736.000000000000</t>
  </si>
  <si>
    <t>28.29.12.300.001.02.0796.000000000000</t>
  </si>
  <si>
    <t>22.19.73.270.005.00.0796.000000000003</t>
  </si>
  <si>
    <t>14.19.22.190.003.01.0839.000000000008</t>
  </si>
  <si>
    <t>14.19.42.700.000.00.0796.000000000000</t>
  </si>
  <si>
    <t>14.19.22.190.010.00.0796.000000000000</t>
  </si>
  <si>
    <t>32.30.15.900.036.00.0715.000000000000</t>
  </si>
  <si>
    <t>14.31.10.900.001.00.0715.000000000000</t>
  </si>
  <si>
    <t>32.99.11.900.012.00.0796.000000000000</t>
  </si>
  <si>
    <t>27.40.21.000.001.00.0796.000000000000</t>
  </si>
  <si>
    <t>31.01.12.900.010.01.0796.000000000000</t>
  </si>
  <si>
    <t>14.19.22.190.003.01.0839.000000000000</t>
  </si>
  <si>
    <t xml:space="preserve">Лента </t>
  </si>
  <si>
    <t xml:space="preserve">Мяч </t>
  </si>
  <si>
    <t>Бейсболка</t>
  </si>
  <si>
    <t>Щитки защитные</t>
  </si>
  <si>
    <t>Гетры</t>
  </si>
  <si>
    <t>Наколенник</t>
  </si>
  <si>
    <t>Фонарь</t>
  </si>
  <si>
    <t xml:space="preserve">Лента оградительная ЛО-250 красно-белая с натписью "Опасная зона" Вес: 940, Тип индивидуальной упаковки: Без, Размер: 15 × 15 × 7,5, </t>
  </si>
  <si>
    <t>Журнал оперативный. Для записи и регистрации происхдящих событий во время ведения смены. Согласно ПТЭ Утверждены Постановлением Правительства Республики Казахстан от 30 марта 2015 года № 11066</t>
  </si>
  <si>
    <t>Бейсболка с логотипом. Тип ткани: Полиэстр.  Размер, цвет и дизайн согласовать с инициатором.</t>
  </si>
  <si>
    <t>Фонарь поисковый, многофункциональный, аккумуляторный, гал/25W+24Led+3Led// Stern</t>
  </si>
  <si>
    <t>Полка офисная. Модель: ШС-1, стеллаж со стеклом, 3-ри отсека для документов и шкафчик с двери в нижней части с 2-мя отсеками, размеры: 830*500*1820 Н, материал: ЛДСП, кромка из ПВХ. цвет мебели: светло ореховый в полоску дерева.</t>
  </si>
  <si>
    <t xml:space="preserve"> Термопот электрический . Объем 5 л. Мощность: 680 Вт Металлический корпус. Кнопочный разлив. Помпа. Функция повторного кипячения воды. Двойная защита от нагрева без воды.</t>
  </si>
  <si>
    <t>Картридж к фильтру. Универсальный сменный модуль для очистки воды. Надежно удаляет основные вредные примеси, остаточный хлор, органические вещества и другие загрязнители, снижает избыточную жёсткость.</t>
  </si>
  <si>
    <t>шт</t>
  </si>
  <si>
    <t>27.90.31.900.011.00.0796.000000000000</t>
  </si>
  <si>
    <t>20.30.22.700.000.00.0868.000000000004</t>
  </si>
  <si>
    <t>20.30.12.900.000.00.0166.000000000000</t>
  </si>
  <si>
    <t>20.30.12.700.004.00.0112.000000000000</t>
  </si>
  <si>
    <t>20.30.22.100.000.00.0166.000000000001</t>
  </si>
  <si>
    <t>32.91.12.500.002.00.0796.000000000000</t>
  </si>
  <si>
    <t>08.11.20.300.000.00.0166.000000000000</t>
  </si>
  <si>
    <t>25.73.30.930.007.00.0796.000000000006</t>
  </si>
  <si>
    <t>20.30.11.900.000.00.0166.000000000005</t>
  </si>
  <si>
    <t>25.99.29.190.037.00.0006.000000000002</t>
  </si>
  <si>
    <t>08.12.11.900.000.00.0168.000000000000</t>
  </si>
  <si>
    <t xml:space="preserve">Вилы </t>
  </si>
  <si>
    <t>Песок</t>
  </si>
  <si>
    <t>Вилы  4 круглых зубца 180мм×280мм с черенком</t>
  </si>
  <si>
    <t xml:space="preserve">Атмосферостойкость
Защита от коррозии
Стойкость к воздействию агрессивных сред 
Термостойкость
Возможно нанесение при минусовых температурах
</t>
  </si>
  <si>
    <t xml:space="preserve">Атмосферостойкость
Защита от коррозии
Стойкость к воздействию агрессивных сред 
Термостойкость
Возможно нанесение при минусовых температурах
</t>
  </si>
  <si>
    <t>для малярных работ ширина 100мм</t>
  </si>
  <si>
    <t>без минеральных добавок, марка ПЦ 400-Д0 (М 400-Д0), ГОСТ 10178-85</t>
  </si>
  <si>
    <t>Алюминиевый черенок с пластиковым покрытием. Полотно из пластика, усилен алюминиевой кромкой. Мокрый снег не прилипает к лезвию. Эргономичная greenmaster.agronationale.kz рукоятка. Изготовлен из полиэтиленового пластика методом вакуумной формовки. Ковш усилен алюминиевой кромкой. Гарантия: 1 год.http://greenmaster.agronationale.kz/goods/oblegchennaya_lopata_dlya_uborki_snega_fiskars_142_070_-27451.html</t>
  </si>
  <si>
    <t>акриловая влагостойкая, для выравнивания поверхностей бетона, и для внутривенных работ</t>
  </si>
  <si>
    <t>Материал полотна: анодированное.
Материал ручки: пластик.
Размер изделия: 250 мм.</t>
  </si>
  <si>
    <t>Белоснежная водно -дисперсионная краска для стен и потолков в сухих помещениях. Расход 1 кг. на 6-8 кв.м. Время высыхания:1 час, следующий слой наносить через 1,5 часа.Образует ровную матовую поверхность,обладает хорошей укрывистостью,удобно и легко наносится. Колеровка красками для водно-дисперсионных красок</t>
  </si>
  <si>
    <t>Стойкая к мокрому истиранию и мытью, атмосферостойкая, морозостойкая, с высокой укрывистостью и устойчивой белизной, экономичная, нетоксичная, паропроницаемая, пожаро -, взрывобезопасная. Благодаря своей воздухопроницаемости, предназначена для широкого использования (жилые и офисные помещения, детские учреждения, больницы, предприятия общественного питания). Может колероваться водорастворимыми красителями или универсальными пигментными пастами.</t>
  </si>
  <si>
    <t>РБ700 Лопата штыковая "Мастер"
Закаленное лезвие. Высоко - углеродистая сталь.
Металлическая часть изготовлена из высокоуглеродистой стали, закалена и имеет защитное покрытие. Высококачественная порошковая окраска металла.
Вес: 950 грамм.
Размер: 290 * 205 мм.</t>
  </si>
  <si>
    <t>Полиэстер - покрытие толщиной 25 микрон состоящее из стойкой полиэфирной краски.
Подробнее: http://srbu.ru/krysha/136-metallocherepitsa-monterej-tekhnicheskie-kharakteristiki.html</t>
  </si>
  <si>
    <t xml:space="preserve">1. Тип песка – мытый  (ГОСТ 8736-93)
2. Наличия в песке вредных примесей – не более 03% 
3. Число фракций средних размеров – 1.6-2.4 мм
4. Насыпная плотность мытого песка - 1,65 т/м³.
5. Фильтрующая способность -5-7 м/сутки
6. Цвет – желтого или серого оттенка  
</t>
  </si>
  <si>
    <t>литр</t>
  </si>
  <si>
    <t>кг</t>
  </si>
  <si>
    <t>тонна</t>
  </si>
  <si>
    <t>26.20.16.930.001.00.0796.000000000000</t>
  </si>
  <si>
    <t>27.32.13.500.001.01.0796.000000000013</t>
  </si>
  <si>
    <t>26.20.40.000.180.00.0796.000000000008</t>
  </si>
  <si>
    <t>26.20.21.900.000.00.0796.000000000006</t>
  </si>
  <si>
    <t>32.99.59.900.087.00.0796.000000000006</t>
  </si>
  <si>
    <t>26.20.40.000.108.00.0796.000000000000</t>
  </si>
  <si>
    <t>27.32.14.000.000.00.0006.000000000181</t>
  </si>
  <si>
    <t>26.30.21.200.001.00.0796.000000000004</t>
  </si>
  <si>
    <t>Источник бесперебойного питания</t>
  </si>
  <si>
    <t>Кабель ТППэпЗ 10*2*0,4</t>
  </si>
  <si>
    <t>Картридж НР LJ Р1005/1006 СВ436А ЛК Ч</t>
  </si>
  <si>
    <t>Картридж тонерный HP Q2612A</t>
  </si>
  <si>
    <t>Картридж тонерный Samsung MLT-D111S</t>
  </si>
  <si>
    <t>Картридж HP LJ СЕ285А ЛК Ч</t>
  </si>
  <si>
    <t>Картридж  КХ-МВ1520</t>
  </si>
  <si>
    <t>Картридж HP Q7516A ЛК Ч</t>
  </si>
  <si>
    <t>КартриджС3906А 06А</t>
  </si>
  <si>
    <t>Картридж CANON C-EXV5</t>
  </si>
  <si>
    <t>Картридж 729C</t>
  </si>
  <si>
    <t>Картридж 729K</t>
  </si>
  <si>
    <t>Картридж 729M</t>
  </si>
  <si>
    <t>Картридж 729Y</t>
  </si>
  <si>
    <t>Картридж CF283A / 83A</t>
  </si>
  <si>
    <t>Картридж MLT-D104S</t>
  </si>
  <si>
    <t>Картридж CE340A 651A (черный)</t>
  </si>
  <si>
    <t>Картридж CE341A 651A (голубой)</t>
  </si>
  <si>
    <t>Картридж CE342A 651A (желтый)</t>
  </si>
  <si>
    <t>Картридж CE343A 651A (пурпурный)</t>
  </si>
  <si>
    <t>Картридж 106R01379</t>
  </si>
  <si>
    <t>Коммутационная панель (кросс-панель, патч-панель)</t>
  </si>
  <si>
    <t>Тип: оптическая светодиодная;    проводная, интерфейс USB;                          количество клавиш-3;  разрешение оптического сенсора 1600 dpi;</t>
  </si>
  <si>
    <t>(cat 6е), в бухте длиной 305 м</t>
  </si>
  <si>
    <t>Интерфейс:USB;          объем не менее 16 ГБ;</t>
  </si>
  <si>
    <t xml:space="preserve">длина: не менее 3-х метров;                          количество розеток: 6;     максимальный ток нагрузки: 10 А;     </t>
  </si>
  <si>
    <r>
      <t>1-фазное входное напряжение
выходная мощность 550 ВА / 330 Вт;                         выходных разъемов: 8;      Интерфейсы: USB</t>
    </r>
    <r>
      <rPr>
        <u val="singleAccounting"/>
        <sz val="10"/>
        <rFont val="Times New Roman"/>
        <family val="1"/>
        <charset val="204"/>
      </rPr>
      <t>;            Защита от перегрузки;
Защита от высоковольтных импульсов;
Фильтрация помех;
Защита от короткого замыкания;
Защита телефонной линии;
Защита локальной сети;</t>
    </r>
  </si>
  <si>
    <t xml:space="preserve"> Плинт с нормально замкнутыми контактами,  десяти ячейный, белый, прямоугольный</t>
  </si>
  <si>
    <t>48 портов;                        Тип контактов: Krone;       Высота: 1U;                       Возможность установки в 19 " стойку.</t>
  </si>
  <si>
    <t>25.73.30.300.002.00.0704.000000000010</t>
  </si>
  <si>
    <t>25.73.30.600.000.00.0704.000000000002</t>
  </si>
  <si>
    <t>25.73.30.300.002.00.0839.000000000002</t>
  </si>
  <si>
    <t>25.73.30.300.002.00.0839.000000000001</t>
  </si>
  <si>
    <t>28.24.11.900.010.00.0796.000000000002</t>
  </si>
  <si>
    <t>28.24.11.900.005.00.0796.000000000001</t>
  </si>
  <si>
    <t>25.73.30.930.037.00.0796.000000000000</t>
  </si>
  <si>
    <t>27.90.31.900.015.00.0796.000000000005</t>
  </si>
  <si>
    <t>27.12.22.900.001.00.0796.000000000039</t>
  </si>
  <si>
    <t>27.20.11.900.003.00.0778.000000000002</t>
  </si>
  <si>
    <t>27.20.11.900.003.00.0778.000000000005</t>
  </si>
  <si>
    <t>27.20.11.900.003.00.0778.000000000003</t>
  </si>
  <si>
    <t>27.20.11.900.002.00.0796.000000000000</t>
  </si>
  <si>
    <t>27.20.23.900.000.00.0796.000000000004</t>
  </si>
  <si>
    <t>25.73.40.900.057.00.0704.000000000002</t>
  </si>
  <si>
    <t>25.73.40.900.036.00.0796.000000000005</t>
  </si>
  <si>
    <t>27.12.23.700.010.00.0796.000000000000</t>
  </si>
  <si>
    <t>23.91.11.800.001.00.0736.000000000000</t>
  </si>
  <si>
    <t>27.33.13.100.000.00.0796.000000000000</t>
  </si>
  <si>
    <t>27.33.11.100.002.00.0796.000000000005</t>
  </si>
  <si>
    <t>27.33.11.100.002.00.0796.000000000007</t>
  </si>
  <si>
    <t>28.49.21.500.004.00.0796.000000000000</t>
  </si>
  <si>
    <t>27.12.40.300.003.00.0796.000000000000</t>
  </si>
  <si>
    <t>27.11.50.150.000.00.0796.000000000000</t>
  </si>
  <si>
    <t>26.11.22.900.002.01.0796.000000000003</t>
  </si>
  <si>
    <t>25.94.12.500.004.00.0796.000000000001</t>
  </si>
  <si>
    <t>13.99.19.900.007.00.0796.000000000000</t>
  </si>
  <si>
    <t>22.19.50.900.002.00.0796.000000000000</t>
  </si>
  <si>
    <t>27.32.13.700.002.00.0006.000000000252</t>
  </si>
  <si>
    <t>27.32.13.700.002.00.0006.000000000246</t>
  </si>
  <si>
    <t>27.32.13.700.000.00.0006.000000000323</t>
  </si>
  <si>
    <t>27.32.13.700.000.00.0006.000000000203</t>
  </si>
  <si>
    <t>27.32.13.700.000.00.0006.000000000208</t>
  </si>
  <si>
    <t>27.32.13.700.000.00.0006.000000000210</t>
  </si>
  <si>
    <t>27.32.13.700.000.00.0006.000000000302</t>
  </si>
  <si>
    <t>22.21.29.700.040.00.0006.000000000007</t>
  </si>
  <si>
    <t>32.91.19.300.003.00.0796.000000000000</t>
  </si>
  <si>
    <t>25.73.30.300.002.00.0704.000000000017</t>
  </si>
  <si>
    <t>20.30.12.700.000.00.0881.000000000058</t>
  </si>
  <si>
    <t>27.40.15.700.001.00.0796.000000000007</t>
  </si>
  <si>
    <t>27.40.33.000.000.00.0796.000000000003</t>
  </si>
  <si>
    <t>27.40.15.990.001.00.0796.000000000022</t>
  </si>
  <si>
    <t>27.40.15.990.004.00.0796.000000000000</t>
  </si>
  <si>
    <t>27.40.15.990.001.00.0796.000000000171</t>
  </si>
  <si>
    <t>27.40.15.700.001.00.0796.000000000002</t>
  </si>
  <si>
    <t>27.40.39.900.002.00.0796.000000000004</t>
  </si>
  <si>
    <t>27.40.12.900.001.00.0796.000000000294</t>
  </si>
  <si>
    <t>27.40.12.900.001.00.0796.000000000298</t>
  </si>
  <si>
    <t>27.40.12.900.001.00.0796.000000000288</t>
  </si>
  <si>
    <t>27.40.15.990.001.00.0796.000000000193</t>
  </si>
  <si>
    <t>27.12.31.900.000.00.0796.000000000021</t>
  </si>
  <si>
    <t>27.12.31.900.000.00.0796.000000000058</t>
  </si>
  <si>
    <t>25.73.30.370.001.00.0704.000000000005</t>
  </si>
  <si>
    <t>25.73.30.370.001.00.0704.000000000011</t>
  </si>
  <si>
    <t>25.73.40.300.001.00.0704.000000000000</t>
  </si>
  <si>
    <t>25.73.30.300.002.00.0704.000000000024</t>
  </si>
  <si>
    <t>25.94.13.900.010.00.0704.000000000006</t>
  </si>
  <si>
    <t>25.73.40.390.001.00.0704.000000000002</t>
  </si>
  <si>
    <t>25.94.13.900.001.00.0704.000000000005</t>
  </si>
  <si>
    <t>25.71.11.390.000.00.0796.000000000009</t>
  </si>
  <si>
    <t>22.29.29.900.016.00.0796.000000000002</t>
  </si>
  <si>
    <t>27.40.42.500.003.00.0796.000000000004</t>
  </si>
  <si>
    <t>25.94.13.900.002.00.0778.000000000003</t>
  </si>
  <si>
    <t>22.21.30.100.002.00.5111.000000000005</t>
  </si>
  <si>
    <t>25.73.30.100.009.00.0796.000000000000</t>
  </si>
  <si>
    <t>25.73.30.600.000.00.0796.000000000000</t>
  </si>
  <si>
    <t>27.33.11.100.004.00.0796.000000000000</t>
  </si>
  <si>
    <t>32.99.11.300.000.08.0715.000000000000</t>
  </si>
  <si>
    <t>20.13.62.900.001.00.0166.000000000002</t>
  </si>
  <si>
    <t>20.13.24.750.001.00.0166.000000000000</t>
  </si>
  <si>
    <t>22.21.21.500.001.02.0006.000000000028</t>
  </si>
  <si>
    <t>27.33.13.900.006.00.0796.000000000007</t>
  </si>
  <si>
    <t>27.40.21.000.001.00.0796.000000000001</t>
  </si>
  <si>
    <t>27.40.25.300.001.01.0796.000000000003</t>
  </si>
  <si>
    <t>27.32.13.700.000.00.0006.000000000132</t>
  </si>
  <si>
    <t>27.90.13.900.002.00.0796.000000000002</t>
  </si>
  <si>
    <t>25.73.30.930.034.00.0796.000000000000</t>
  </si>
  <si>
    <t>32.50.42.900.000.00.0796.000000000008</t>
  </si>
  <si>
    <t>Блок-контакт</t>
  </si>
  <si>
    <t>Растворитель для лакокрасочных материалов, марка 646, объем 0,5 литра, ГОСТ 18188-72</t>
  </si>
  <si>
    <t xml:space="preserve">Дрель </t>
  </si>
  <si>
    <t xml:space="preserve">Кабель </t>
  </si>
  <si>
    <t xml:space="preserve">Набор ключей </t>
  </si>
  <si>
    <t>Краскопульт</t>
  </si>
  <si>
    <t>Клещи токоизмерительные Ц4502 Ц4502 предназначены для кратковременного измерения тока без разрыва токовой цепи в цепях переменного тока напряжением от 1 до 10кВ частотой 50 Гц для народнохозяйственного и 50 или 60 Гц для экспортного и тропического исполнений. Клещи народнохозяйственного исполнения рассчитаны на работу при температуре от минус 300 до плюс 500С и относительной влажности 90% при температуре 300С.</t>
  </si>
  <si>
    <t>Набор ЗУБР "МАСТЕР" Торцовые головки SUPER LOCK, 1/2"+1/4", 108 предметов, Алматы</t>
  </si>
  <si>
    <t>PRO`SKIT 1PK-700NB Набор электромастера, 49 предметов, Алматы, Размер (мм):450х325х132.</t>
  </si>
  <si>
    <t>PRO`SKIT 1PK-710KB Набор инструментов, 26 предметов, Алматы, Размер (мм):330х240х110.</t>
  </si>
  <si>
    <t>Набор ЗУБР Ключи комбинированные (накедные), серия "Т-80", хромованадиевая сталь, зелёный цинк, 6-22мм, 12шт, Алматы</t>
  </si>
  <si>
    <t>Набор ЗУБР Ключи рожковые, серия "Т-80", хромованадиевая сталь, оцинкованные, 6-32мм, 12шт, Алматы</t>
  </si>
  <si>
    <t>Перфоратор ЗУБР , SDS-Max, 8Дж, 550об/мин, 3000уд/мин, 1100Вт, кейс, Код: ЗП-1100ЭК Алматы</t>
  </si>
  <si>
    <t>Конструкция ручная Количество скоростей 1 Диаметр диска 190 мм Угол наклона 56 град. Тип дисковая Мощность 1400 Вт Высота пропила 70 мм Диаметр посадочного отверстия 30 мм Скорость вращения 5500 об/мин</t>
  </si>
  <si>
    <t>Дрель ударная Интерскол ДУ-13/750ЭР, Производитель   Интерскол, Тип Дрель, Режим инструмента   ударный, Тип патрона   Ключевой, Ударный режим   Да, Количество скоростей работы   1, Реверс   Да, Регулировка количества оборотов   Да, Блокировка кнопки включения   Да, Назначение дрель</t>
  </si>
  <si>
    <t>(ММА ПВ-60% при макс токе MOSFET КПД-85% напр.  х.х. 76В род сварочного тока – постоянный защита от перегрузки,) ЗУБР – ЗАС-190 А max 20A min ПВ-60%       6,2 kVa электр 1,6-4,0мм ЗУБР Stayer, Мощность 7 кВт, Вес 8 кг, ручной с наплечным ремнем.</t>
  </si>
  <si>
    <t>Силовой автоматический выключатель, 3-х фазный, ВА 55-43 -334730 1600А, (с расцепителем) КЭАЗ, с номинальным рабочим напряжением до 400 В</t>
  </si>
  <si>
    <t>Силовой автоматический выключатель, 3-х фазный, ВА 88-40 (3ф) 800А, с номинальным рабочим напряжением до 400 В</t>
  </si>
  <si>
    <t>Силовой автоматический выключатель, 3-х фазный, ВА57-39-340010-4000 400А УХЛ3, с номинальным рабочим напряжением до 400 В</t>
  </si>
  <si>
    <t>Силовой автоматический выключатель, 3-х фазный, ВА 88-33 (3ф) 80А, с номинальным рабочим напряжением до 400 В</t>
  </si>
  <si>
    <t>Автоматический выключатель на Din-рейку, 100 А, 3-х фазный,  LEGRAND 6496, с номинальным рабочим напряжением до 400 В</t>
  </si>
  <si>
    <t>Автоматический выключатель на Din-рейку, 50 А, 3-х фазный,  LEGRAND 6048-40, с номинальным рабочим напряжением до 400 В</t>
  </si>
  <si>
    <t>Автоматический выключатель на Din-рейку, 32 А, 3-х фазный, LEGRAND 6048-38, с номинальным рабочим напряжением до 400 В</t>
  </si>
  <si>
    <t>Автоматический выключатель на Din-рейку, 25 А, 3-х фазный, LEGRAND 6048-37, с номинальным рабочим напряжением до 400 В</t>
  </si>
  <si>
    <t>Автоматический выключатель на Din-рейку, 16 А, 3-х фазный, LEGRAND ВА47-29-3С16-УХЛ3-КЭАЗ, с номинальным рабочим напряжением до 400 В</t>
  </si>
  <si>
    <t xml:space="preserve">Батарейки Duracell C LR14, 1.5 V, 2 штуки в пачке, батарейка большая типа С, Напряжение: 1.5 В </t>
  </si>
  <si>
    <t xml:space="preserve">Батарейки Duracell AA LR6/MN1500, 1.5 V, 4 штуки в пачке, батарейка пальчиковая типа АА, Напряжение: 1.5 В </t>
  </si>
  <si>
    <t xml:space="preserve">Батарейка алкалиновая Duracell ААА, LR03-4BL BASIC, 4 штуки в пачке, батарейка пальчиковая типа ААА, Напряжение: 1.5 В </t>
  </si>
  <si>
    <t xml:space="preserve">Батарейка аклкалиновая крона 9V DURACELL 6LR61-1BL, 1 шт, батарейка крона, Напряжение: 9 В </t>
  </si>
  <si>
    <t>Аккумулятор для радиостанции SMP 418, апряжение: 7.4V, Емкость: 1300mah, Тип: Li-ion, Совместимые модели: 60Q135901-С, GB/T 18287-2000</t>
  </si>
  <si>
    <t>Аккумулятор к радиостанции Связь Р44М, апряжение: 7.2V, Страна производитель Казахстан, Емкость 2000 м, Тип Li-ion,</t>
  </si>
  <si>
    <t>Набор бит двухстор., Ph2-Ph2х45мм, сталь S2, GROSS, 10 штук в пачке, фигурные, крестовые, в пластиковом боксе на картоне, (Изготовлены биты из высококачественной инструментальной стали марки S2. Твердость бит составляет 58-62 HRС.Основу биты составляет шестигранный хвостовик размером 0,6 см (¼ дюйма). Длина биты 45 мм, двухсторонняя бита — PH2-PH2)</t>
  </si>
  <si>
    <t>Бита Hyundai 203302 биты магнитные 8Х42 мм, 1 шт, шестигранная на 8 мм, из закаленной хромованадиевой стали, Тип наконечника HEX-8</t>
  </si>
  <si>
    <t>Блок дополнительных контактов LA1-DN22, для пускателей, 400 В, 3-х фазные</t>
  </si>
  <si>
    <t>Бумага наждачная на тканевой основе №0, 220 (Китай) 25 м в рулоне</t>
  </si>
  <si>
    <t>Бумага наждачная на тканевой основе №1,150 (Китай) 25 м в рулоне</t>
  </si>
  <si>
    <t>Бумага наждачная на тканевой основе №2, 100 (Китай) 25 м в рулоне</t>
  </si>
  <si>
    <t>Вилка штепсельная, Алматы, 6А, 250В, белая TDM с заземлением евро</t>
  </si>
  <si>
    <t>Выключатель СВЕТОЗАР "ГАММА" одноклавишный, 10А/~250В, ЭЛТ001 170</t>
  </si>
  <si>
    <t>Выключатель СВЕТОЗАР "ГАММА" двухклавишный, 10А/~250В</t>
  </si>
  <si>
    <t>Саморегулирующий нагревательный кабель без экрана SRL 30-2, Производитель   ML&amp;H Мощность 30.0 (Вт/м) Минимальный радиус изгиба   50.0 (мм) Минимальная температура окружающей среды -60.0 (град.) Минимальная температура монтажа -10.0 (град.)  Страна производитель Южная Корея
Область применения системы Обогрев труб и резервуаров
Максимальная рабочая температура 100.0 (град.) Максимальная температура окружающей среды 10.0 (град.) Напряжение сети 220~240 В</t>
  </si>
  <si>
    <t>Дин рейка PHX-02(50), металлическая для крепления автоматических выключателей длинной 1 м, с отверстиями по всей длинне</t>
  </si>
  <si>
    <t>Дроссель (балласт) для ламп ДРЛ/МГЛ 250 Вт.</t>
  </si>
  <si>
    <t>Дроссель (балласт), для газоразрядных ламп ДРЛ 125 Вт.</t>
  </si>
  <si>
    <t>Дроссель (балласт), EL-B 3×20 (3х18W) TLD 220-240 Philips</t>
  </si>
  <si>
    <t>Дроссель (балласт), EL-B 2×20 (2х18W) TLD 220-240 Philips</t>
  </si>
  <si>
    <t>Дроссель (балласт), EL-B 2×36W TLD 220-240 Philips</t>
  </si>
  <si>
    <t>EL-B 1×36 TLD 220-240 Philips</t>
  </si>
  <si>
    <t>PHILIPS, Consumer Luminaires QC approved, YH22D-A2, 22W, 170-260В, 150 mA, размеры корпуса: Ø=76мм, H=27мм, пластиковый, на вводе 2-х контактная клема, на выходе 4-рех контактная клема, Made in China,</t>
  </si>
  <si>
    <t>СТАРТЕР ST 111 4-65W SU (25), 220-224В, BASIK</t>
  </si>
  <si>
    <t>4,8х10 "Центр крепежа" 1000 тг/500 шт</t>
  </si>
  <si>
    <t>4,8х24 "Центр крепежа" 1000 тг/500 шт</t>
  </si>
  <si>
    <t>Замок винтовой ВС 110  с висячей разводной петлей, с ключиком, покрытие NEW: ЛМЛ – золотой песок, для заперания распределительных устройств. 3амок навесной интовой — упрощённые, не имеющие сувальд и пружин, но не уступащие по степени защиты обычным навесным замкам, в чем то даже превосходящими надежностью. Ригелем в этих замках служит навинтованный стержень, заходящий своим концом в ушко откидной или выдвижной дужки. Запираются и отпираются эти замки торцовыми ключами с треугольными или квадратными гнёздами (упрощенный вариант) под головку винтового ригеля.</t>
  </si>
  <si>
    <t>Изолента ЗУБР "ЭКСПЕРТ" на х/б основе, черная</t>
  </si>
  <si>
    <t>ПХВ цвет синий</t>
  </si>
  <si>
    <t>Кабель ввг состоит двух, трех или четырех жил, так же бывает с наличием заземляющие и нулевой жилы. Для удобства подключения жилы кабеля ввг окрашены в различные цвета. Следует знать, что СИНИЙ или ГОЛУБОЙ цвет означает, что жила является нулевой, а ЖЕЛТО-ЗЕЛЕНАЯ жила означает заземление. При укладке проводки следует учитывать это</t>
  </si>
  <si>
    <t> ТОО «Амирсана»</t>
  </si>
  <si>
    <t xml:space="preserve">Ключи накидные Размеры: от 6-32 </t>
  </si>
  <si>
    <t>комплект из 9 шт, из прочной каленной стали</t>
  </si>
  <si>
    <t>АКС Казахстан (серый цвет)</t>
  </si>
  <si>
    <t>АКС Казахстан (ц.желтый)</t>
  </si>
  <si>
    <t>АКС Казахстан (ц.зеленый)</t>
  </si>
  <si>
    <t>АКС Казахстан (ц.красный)</t>
  </si>
  <si>
    <t>АКС Казахстан (черный цвет)</t>
  </si>
  <si>
    <t>HCI-TT 250/830 WDL PB</t>
  </si>
  <si>
    <t xml:space="preserve">Лампа ДРЛ (Ртутно-Дуговая) 250 Вт. Описание: цоколь Е40
Цоколь: Е40 Мощность: 250 Вт.
Работает от напряжения: 220-240 V Размеры: диам. 91 мм. дл. 228 мм </t>
  </si>
  <si>
    <t>Пускатель 2 вел. ПМ 12-025-140 220 / 380 В (закр., б/реле, б/кнопок)</t>
  </si>
  <si>
    <t>Содержание набора головок 1/2″DR метрических и дюймовых 12-гр., 41 предмет</t>
  </si>
  <si>
    <t>вставок 1/2-1/4-3/8 62 предмета, /4" Головка: 4, 4.5, 5, 6, 7, 8, 9, 10, 11, 12мм 1/4" Удлинитель: 100мм 1/4" Кардан 1/4" Трещотка 32 зуб. 3/8" Головка: 8, 9, 10, 11, 12, 13, 14, 15, 17, 19мм 3/8" Головка глубокая: 12, 14, 17, 19мм 3/8" Головка свечная: 16, 21мм 3/8" Головка-ита: TORX Т20, Т25, Т27, Т30, Т40  3/8" Удлинитель: 150мм  3/8" Кардан 3/8" Трещотка 1/2" Головка: 12, 13, 14, 15, 16, 17, 18, 19, 20, 21, 22, 23, 24, 27, 30, 32мм 1/2" Головка TORX: Е10, Е12, Е14, Е16, Е18 1/2" Удлинитель: 150мм 1/2" Кардан 1/2" Трещотка 32 зуб., 250мм, красный металльчески чемодан</t>
  </si>
  <si>
    <t>5х110; 6х110; 6х160; 8х160; 8х210; 10х160; 10х210</t>
  </si>
  <si>
    <t xml:space="preserve">Набор ключей 12 предметов  Размеры: 6 мм-32 мм                                                           </t>
  </si>
  <si>
    <t>Типа  25065-Н5, ТЕХНИК ЗУБР, Набор слесарных отверток, комплект из 5шт, (SL5.5x100мм, SL6.5x100мм, РН1x100мм, РН2x100мм, РН3x150мм)</t>
  </si>
  <si>
    <t xml:space="preserve">Набор сверел из 10 шт     Размеры: от 3-8   пр-во России                                 </t>
  </si>
  <si>
    <t xml:space="preserve">Комплектация набора:    Отвертки до 1000В (1 прямой шлиц, 1 крестовая)                         Пассатижи до 1000В        Длинногубцы до 1000В  Бокорезы до 1000В          Нож  Стриппер для жил диаметром 0.25 - 0.6 мм 
Подсумок на ремне          </t>
  </si>
  <si>
    <t xml:space="preserve">Типа Название: Кабельные каналы их ПВХ, серого цвета, полукруглая крышка, напольный, размеры: 60x15 мм </t>
  </si>
  <si>
    <t>Тип: Универсальный 47701Эксперт , С защищенным лезвии ножа в рукоятке  Премиум 47711, 47715, 47716, 47717,  47702, 47704 (безопасная складная лезвия ножа) ЗУБР</t>
  </si>
  <si>
    <t>Ножовка по дереву 1576 0015  евро длина 300мм .</t>
  </si>
  <si>
    <t>Типа "Защелка" с 7 степенями защиты, Материал поликарбонат, Используется проволока "спираль", с диаметром проушин менее 1мм. Прозрачный корпус, с нумерацией, (с разными цветами и оттенками), или альтернатив по согласованию, Пломба поставляется в полузакрытом виде, для более удобной установки.</t>
  </si>
  <si>
    <t>E40 белый керамический</t>
  </si>
  <si>
    <t>E27 белый керамический</t>
  </si>
  <si>
    <t>E27 черный карболитовый</t>
  </si>
  <si>
    <t>тип -ПЦ-84. производства России</t>
  </si>
  <si>
    <t>Пленка для ламинирования (горячая) 100 мик. А4, Страна производитель Китай, Пленка для ламинирования – это многослойный полиэстер с клеевой прослойкой. Клеем в данном случае называют многослойное сочетание полимерных материалов, которые имеют различную температуру перехода в вязкотекучее состояние. Именно эта клеевая прослойка придает пленке белесый цвет, но только до того, как она подвергнется процессу нагрева и прижатия. После же воздействия горячих валов ламинатора клеевая прослойка приобретает прозрачность и остается такой после того, как остынет., Пакетная пленка состоит из двух листов скрепленных между собой по одной стороне. При ламинировании лист вставляется внутрь этого пакета. Рамер 220х307мм (216х303мм) 100 микрон А4, в пачке 100 шт.LAMINATING FILM, NEWBLUEBIRD</t>
  </si>
  <si>
    <t>Типа PRO”SKIT 1PK-052DS Плоскогубцы (165мм), изготовленные из карбоновой углеродной стали, с нескользящей прорезинованым рукояткой</t>
  </si>
  <si>
    <t xml:space="preserve">Cпроектированный и созданный специально для электриков и инженеров. Габариты чемодана 458x330x150 мм </t>
  </si>
  <si>
    <t>Алматы (в 1-м бутылке 0,5л.)</t>
  </si>
  <si>
    <t>Характеристика: Розетка электрическая, модель двойная, Suno. 220В евро</t>
  </si>
  <si>
    <t>Типа Перчатки КАПКАН с ПВХ, Точечное полимерное покрытие, на подушечках пальцев – заливка сплошным слоем, Очень качественная «долгоиграющая» перчатка. Вес пары: около 63 г. пяти пальчиковые.</t>
  </si>
  <si>
    <t>Плафон с захватом байонет "ШАР ПММА 200мм" (белый круглый пластик) насодка без резбы, Ǿ200мм, диаметр насодки 84,5мм, высота насабки 20мм</t>
  </si>
  <si>
    <t xml:space="preserve"> технический ГОСТ 3956-76.    КСМГ - крупный,</t>
  </si>
  <si>
    <t xml:space="preserve"> индикаторный синий</t>
  </si>
  <si>
    <t xml:space="preserve">Спирты Технические 94 % содержание этилового технического спирта.( ЭАФ), в 5 литровой баклажке, </t>
  </si>
  <si>
    <t xml:space="preserve"> гофро с протяжкой d25мм (50м) Т-пласт диаметр 25 мм</t>
  </si>
  <si>
    <t>Типа: 4-18-1051-4 УХ-05, шнур из ПВС 3х2,5 - единый блок из 4 розетки 220В/16А - мощность 3,5 кВт - IP20 Удлинитель на серой металлической/стальной катушке: – 50 метров, 50Гц, катушка переносная, ручная, с черным кабелем на 50 м, Удлинитель 50 метров на  катушке (Ф=300 мм). Вилка СЕ, 2р+Е, 16А, Российского производства</t>
  </si>
  <si>
    <t>3KL14P. Продолжительность работы фонаря – не менее 10 часов</t>
  </si>
  <si>
    <t>Встраиваемый светодиодный светильник 595х595х40 4000 лм Армстронг CENTER-01.01.039.4000,  Технические Характеристика CENTER-01.01.039.4000, Напряжение питания 176–264 В, Потребляемая мощность 39 Вт, Частота питающей сети 50–60 Гц, Коэффициент мощности (PF) 0.95, Производитель светодиодов Refond, Световой поток светодиодов 4200 Лм, Количество светодиодов 72 шт, Световой поток светильника 4000 Лм, Цветовая температура 4000 K, Индекс цветопередачи (CRI) &gt; 85, Пульсация светового потока &lt; 1 %, Угол рассеивания 120 °, Диммирование Нет, Температура окружающей среды –40...+50 °C, Класс защиты от поражения эл. током I, Степень защиты IP 40, Ресурс работы светильника &gt; 50000 часов, Габаритные размеры светильника 595×595×40 мм, Вес светильника 3,7 кг, Гарантийный срок на светильник 3 года, Материал корпуса Листовая сталь 0.5мм, Страна производитель Россия, Применение освещения, Для медицинских учреждений, Для офисных помещений, Для учебных заведений, Тип освещения Светильник, Тип светильника  Общего освещения, Форма Квадратная, Способ монтажа Встраиваемый/накладной, Тип рассеивателя Колотый лед, Цвет корпуса Белый, Материал корпуса Нержавеющая сталь, Напряжение 220.0 (В)</t>
  </si>
  <si>
    <t>Светодиодные LED светильники 22W (плафон круглый), Светодиодный круглый матовый плафон декоративный (с ободком) IP20, Размеры: 30х30см; Мощность: 22Вт, Тип освещения Светильник, Тип светильника  Общего освещения, Форма Круглая, Тип лампы Светодиодная лента, Способ монтажа Накладной, Цвет корпуса Белый, Напряжение 220.0 (В), Мощность 22.0 (Вт), Степень защиты IP 20, Гарантийный срок  12 (мес)</t>
  </si>
  <si>
    <t>АВВГ 3х150+1х70, АВВГ – кабель состоящий из алюминиевых жил, гибкий, каждая жила защищена изоляционным слоем из поливинилхлоридного материала, кроме того сам кабель имеет защитную наружную оболочку состоящую из ПВХ пластиката.</t>
  </si>
  <si>
    <t>ЭГ 65х35х25, Длинна L=65мм, Высота Н=25мм, Ширена В=32мм, С медным многожильным двойным соединительным проводом (сечение провода 6 мм), На конце провода установлен соединительный металлический хомут, Предназначается: для коллекторного скользящего кольца гидроагрегата.
Документы: ЭГ-4 щетка должна иметь сертификат качества</t>
  </si>
  <si>
    <t>Держатель пружинный для ЭГ 65х35х25, Длинна L=65мм, Высота Н=25мм, Ширена В=32мм, Выполнен из материала - латуни, с нижней части держателя имеются два крепежных отверсий с резбой под гайку, перед поставкой предворительно согласовать с заказчиком</t>
  </si>
  <si>
    <t xml:space="preserve">Краскораспылитель Paint Zoom (Пейнт Зум),Регулировка подачи распыляемой смеси  Да, Тип упаковки  Бумажная коробка, Емкость бака распылителя 0.8, Вес 1.9, Гарантийный срок 6
</t>
  </si>
  <si>
    <t>рулон</t>
  </si>
  <si>
    <t xml:space="preserve">  Комплект</t>
  </si>
  <si>
    <t xml:space="preserve">  Бутылка</t>
  </si>
  <si>
    <t xml:space="preserve">  Пара</t>
  </si>
  <si>
    <t>14.12.11.390.000.00.0796.000000000008</t>
  </si>
  <si>
    <t>14.12.22.400.000.00.0839.000000000001</t>
  </si>
  <si>
    <t>15.20.13.300.000.00.0715.000000000000</t>
  </si>
  <si>
    <t>15.20.32.920.001.00.0715.000000000002</t>
  </si>
  <si>
    <t>10.51.11.610.000.00.0112.000000000001</t>
  </si>
  <si>
    <t>26.40.42.700.005.00.0796.000000000003</t>
  </si>
  <si>
    <t>32.99.59.900.085.00.0796.000000000005</t>
  </si>
  <si>
    <t>58.11.12.000.000.00.0796.000000000008</t>
  </si>
  <si>
    <t>21.20.24.600.000.00.0796.000000000001</t>
  </si>
  <si>
    <t xml:space="preserve"> 17.23.13.190.000.00.0796.000000000000</t>
  </si>
  <si>
    <t>14.12.30.110.007.00.0796.000000000001</t>
  </si>
  <si>
    <t>22.29.29.900.094.00.0006.000000000000</t>
  </si>
  <si>
    <t>Спецодежда зимняя</t>
  </si>
  <si>
    <t>Куртка: Застежка на молнию и липкую ленту . На спине складки для свободы движения.
Многофункциональные карманы, специальный карманы.
Рукава на манжете, с усилительными налокотниками, защищающими от истирания, и с дополнительным объемом в области локтя, обеспечивающим свободу движения.
В области подмышечных впадин вентиляционные отверстия.
Ширина куртки регулируется по низу.
Полукомбинезон: Застежка на прочную двухзамковую молнию.
Наколенники с отверстиями для амортизационных прокладок. Накладные и отлетные карманы, отделения для инструментов.
Ткань: «Индестрактбл» смесовая (65% полиэстер, 35% хлопок), плотность 245 г/кв.м.ГОСТ 27575-87</t>
  </si>
  <si>
    <t>Костюм - куртка и брюки. Куртка, утепленная с потайной застежкой на пуговицы, со съемным меховым воротником. Отстегивающийся капюшон, два накладных кармана внизу и один нагрудный карман с клапанами для дополнительного комфорта. На рукавах усиленная накладка в области локтей. Брюки прямого покроя с высоким поясом. Костюм с лентой СОП шириной 50 мм на груди, спине, по низу рукавов и брюк. Оксфорд 100% ПЭ пл.150 г/м2,  
Куртка: синтепон 360г/м2 Брюки: синтепон 240г/м2, 
ПЭ 100%</t>
  </si>
  <si>
    <t>рабочие, мужские, летние, верх обуви: пигментированный кожевенный спилок, сетчатый нейлон, металлический подносок, стелька с защитой от проколов, антистатическая подошва на литьевом креплении, ГОСТ 26167-2005</t>
  </si>
  <si>
    <t>Корпус из полипропилена высокой плотности, устойчивый к УФ-излучениям. Внутренняя оснастка из полиамида, 3 текстильных ремня, 8-ми точечное крепление. Вставка для впитывания пота
Две возможных позиции регулировки на голове: высокая и низкая, для лучшего комфорта .Система регулировки размера оголовья храповиком: от 53 до 63 см. Вентиляционные отверстия с регулируемым воздухообменом. Корпус с водосточным желобком и с пазами для крепления противошумных наушников и лицевых щитков. Каска сохраняет свои защитные свойства при температуре от - 30°C до + 50°C. Защищает от контакта с проводниками под напряжением до 440 Вольт. Устойчивость к брызгам раскаленного металла.</t>
  </si>
  <si>
    <t xml:space="preserve">Молоко 3,2 % жирности. В литровых упаковках. </t>
  </si>
  <si>
    <t>регулируются по размеру головы. Плотно прилегают. Звукоизоляторы из полиуретана снабжены мягкими подушечками из искусственной кожи.
ГОСТ: ГОСТ Р 12.4.208-99, EN 352
Материал (СИЗ): полиуретан
Цвет: красный
Акустическая эффективность: SNR 25 дБ. Масса: 135 г</t>
  </si>
  <si>
    <t xml:space="preserve">На жесткой основе, ламинираванная с двух сторон согласно СТ РК ГОСТ Р 12.4.026-2002 
На самоклейке, согласно СТ РК ГОСТ Р 12.4.026-2002 «Осторожно! Электрическое напряжение» ( треугольник, размер стороны 150 х 150 х 150)       
Предупреждающие плакаты (размер 280х210мм): 
1. «Стой напряжение»
2. «Не влезай. Убьет»
3. «Испытание. Опасно для жизни»
Запрещающие плакаты (размер 240х130):
1. «Не включать. Работают люди»
2. «Не включать. Работа на линии»
3. «Не открывать. Работают люди»
Предписывающие плакаты (размер 250х250 и 100х100):
1. «Работать здесь»
2. «Влезать здесь»
Указательный плакаты (размер 240х130)
Знаки по ТБ «Заземлено» 
 «Осторожно! Электрическое напряжение» ( треугольник, размер стороны 150 х 150 х 150) </t>
  </si>
  <si>
    <t>Линзы с прочным покрытием ― Длительный срок службы без ухудшения оптических свойств • Мягкие дужки ― Отсутствие давления на височную область • Легкая оправа ― Комфортный и прочный обхват головы со всех сторон • Оптический класс 1 ― Отсутствие зрительных искажений / Абсолютная прозрачность  • Стильный дизайн
• Четыре типа линз
• Шейный ремешок
• Одобрено по EN 166-F
• Вес всего 24 грамма  1. Прозрачные линзы подходят для использования внутри помещения, когда нужна защита глаз от механического воздействия. Затемнённые линзы защищают от яркого света. Обеспечивают максимальное снижение бликов. Уменьшают напряжение глаз</t>
  </si>
  <si>
    <t>Перчатки х/б с ПВХ точками предназначены для защиты рук при выполнении различной работы. Отличаются своей прочностью.</t>
  </si>
  <si>
    <t>Корочки удостоверений из термокожи (кожзаменитель)  в твёрдом переплёте, внутренне содержание согласно приложению 2 Правил работы с персонало в энергетических организациях РК</t>
  </si>
  <si>
    <t>Лента для ограждения красно-белая 200мх70мм, 500мх70мм</t>
  </si>
  <si>
    <t>Подшлемник с регулировкой объема при помощи шнура. Утеплитель из ватина</t>
  </si>
  <si>
    <t xml:space="preserve">Мобильное пластиковое ограждение размер 1600*1050мм
Ограждение раздвижное переносное оснащено двумя поддерживающими полками внутри, которые могут быть наполнены водой для утяжеления всей конструкции.
Ограждение раздвижное переносное используется для безопасного проведения строительно-монтажных работ, в качестве ограждения в местах перепадов по высоте и ограждения опасных зон, а также для ограничения нежелательных проездов автотранспорта. Изделие идет 250 см в длину и 96 см в высоту в раскрытом положении, в собранном же состоянии его длина сокращается до 27см. Стандартные цвета окрашивания решетки - желтый или черный, а светоотражающие красные и белые вставки используются для еще большего предупреждающего эффекта. Изготовленные из прочного PE материала, наши раздвижные переносные ограждения характеризуются кислотно-щелочной устойчивостью и длительным сроком эксплуатации.
</t>
  </si>
  <si>
    <t xml:space="preserve">  Литр (куб. дм.)</t>
  </si>
  <si>
    <t xml:space="preserve"> EN345-1 Верх обуви: натуральная кожа Утеплитель: натуральный мех Подносок: композит (200 Дж)
Тип подошвы: двухслойная Подошва: полиуретан/ термополиуретан (от -30°С до+120°С) Метод крепления: литьевой  Особенности модели: Специальные текстильные вставки на берцах для снижения веса и увеличения гигиенических свойств</t>
  </si>
  <si>
    <t>26.51.51.700.007.00.0796.000000000005</t>
  </si>
  <si>
    <t>25.94.13.900.001.00.0704.000000000025</t>
  </si>
  <si>
    <t>26.51.84.300.005.00.0796.000000000000</t>
  </si>
  <si>
    <t>27.40.15.990.001.00.0796.000000000136</t>
  </si>
  <si>
    <t>27.40.15.990.001.00.0796.000000000168</t>
  </si>
  <si>
    <t>27.12.24.500.000.08.0839.000000000000</t>
  </si>
  <si>
    <t>27.31.11.500.000.01.0006.000000000001</t>
  </si>
  <si>
    <t>24.33.30.900.002.00.0796.000000000000</t>
  </si>
  <si>
    <t>Платиновый преобразователь температуры (термодатчик) Pt100, диапазон 0... 400 градусов</t>
  </si>
  <si>
    <t>Набор инструментов Force 4941 94 предмета (Форс), универсальный набор, 1/4", 1/2", 94 предмета, пластиковый противоударный кейс, вес: 7 к</t>
  </si>
  <si>
    <t xml:space="preserve">Плата питания подсветки ЖК дисплея  TDK PCU-P159A </t>
  </si>
  <si>
    <t xml:space="preserve">Плата питания подсветки ЖК дисплея TDK Lambda PCU-P375A </t>
  </si>
  <si>
    <t>Люминесцентная лампа T8 10W 6400K G13 345mm</t>
  </si>
  <si>
    <t>Лампа люминесцентная T5 8W 6400K G5 302mm дневного света</t>
  </si>
  <si>
    <t>Кабель RIO RG-6 305М SchE 975750000 – коаксикальный кабель передачи сигнала.
Представляет собой одножильный стальной омедненный проводник в полиэтилен-изоляции с многослойным экраном Duobond® IV из поочередного расположения фольги и алюминиевой оплетки, внешняя оболочка из ПВХ (поливинилхлорид). Наружный диаметр 7,6 мм.
Рекомендуется к применению от -30 до +85С. Устойчив к натяжению и огнестоек (UL 1666).
Волновое сопротивление составляет 75 Ом. Используется при передаче сигнала на частоте от 1 до 400 МГц.
Производитель: Schneider Electric</t>
  </si>
  <si>
    <t>Кабельный канал (лоток) с неперфорированной  основой из оцинкованной стали  по методу Сендзимира (IP 40)  и аксессуаров, установленных с крышкой, с разделением силовых и слаботочных кабелей в одном лотке, служит для прокладки контрольной и силовой проводки. Высота 80мм; длинна 3000мм; ширина 400мм; толщина 1мм. Высота крышки 15мм; длинна 3000мм; ширина 400мм.</t>
  </si>
  <si>
    <t>Перчатки диэлектрические латексные
Технические характеристики:
Срок хранения 6 месяцев
Натуральный латекс ТУ 38.306-5-63-97
Длина, мм 360
Ширина краги, мм 145 ± 10
Толщина перчатки, мм 0,4 
Коэффициент морозостойкости при температуре -30°С, не менее 0,85</t>
  </si>
  <si>
    <t>20.59.41.990.002.21.0778.000000000000</t>
  </si>
  <si>
    <t>13.92.22.100.001.00.0006.000000000003</t>
  </si>
  <si>
    <t>20.52.10.900.005.00.0796.000000000000</t>
  </si>
  <si>
    <t>25.30.13.300.000.01.0839.000000000000</t>
  </si>
  <si>
    <t>25.73.10.200.000.00.0796.000000000001</t>
  </si>
  <si>
    <t>27.90.32.000.044.00.0796.000000000005</t>
  </si>
  <si>
    <t>28.14.13.900.014.00.0796.000000000320</t>
  </si>
  <si>
    <t>28.14.13.900.014.00.0796.000000000319</t>
  </si>
  <si>
    <t>28.14.13.330.000.00.0796.000000000040</t>
  </si>
  <si>
    <t>28.14.13.330.000.00.0796.000000000038</t>
  </si>
  <si>
    <t>27.32.13.700.000.00.0006.000000000428</t>
  </si>
  <si>
    <t>13.94.11.300.000.00.0166.000000000001</t>
  </si>
  <si>
    <t>19.20.25.900.000.01.0112.000000000000</t>
  </si>
  <si>
    <t>28.29.22.900.001.00.0796.000000000000</t>
  </si>
  <si>
    <t>20.52.10.900.003.00.0796.000000000000</t>
  </si>
  <si>
    <t>20.52.10.900.005.00.0796.000000000020</t>
  </si>
  <si>
    <t>20.30.12.700.002.00.0166.000000000000</t>
  </si>
  <si>
    <t>22.19.73.230.010.00.0839.000000000000</t>
  </si>
  <si>
    <t>19.20.29.500.000.01.0112.000000000002</t>
  </si>
  <si>
    <t>19.20.29.500.000.01.0112.000000000005</t>
  </si>
  <si>
    <t>19.20.29.560.000.00.0112.000000000012</t>
  </si>
  <si>
    <t>13.20.20.420.000.00.0006.000000000001</t>
  </si>
  <si>
    <t>20.52.10.900.005.00.0796.000000000019</t>
  </si>
  <si>
    <t>25.94.13.900.001.00.0704.000000000006</t>
  </si>
  <si>
    <t>13.92.29.990.006.02.0018.000000000000</t>
  </si>
  <si>
    <t>25.73.30.630.000.00.0796.000000000010</t>
  </si>
  <si>
    <t>23.91.11.700.000.00.0796.000000000017</t>
  </si>
  <si>
    <t>14.12.30.100.000.00.0715.000000000003</t>
  </si>
  <si>
    <t>14.12.30.100.000.00.0715.000000000007</t>
  </si>
  <si>
    <t>27.90.32.000.057.00.0796.000000000000</t>
  </si>
  <si>
    <t>26.51.33.900.005.02.0796.000000000003</t>
  </si>
  <si>
    <t>26.51.33.900.005.02.0796.000000000004</t>
  </si>
  <si>
    <t>22.19.20.700.004.00.0796.000000000000</t>
  </si>
  <si>
    <t>20.59.41.990.003.01.0796.000000000001</t>
  </si>
  <si>
    <t>24.34.13.100.000.00.0018.000000000000</t>
  </si>
  <si>
    <t>28.13.32.000.068.01.0796.000000000000</t>
  </si>
  <si>
    <t>20.59.43.960.000.00.0112.000000000001</t>
  </si>
  <si>
    <t>10.84.30.100.000.01.0166.000000000000</t>
  </si>
  <si>
    <t>20.59.41.990.003.01.0166.000000000001</t>
  </si>
  <si>
    <t>21.20.13.990.578.00.0112.000000000000</t>
  </si>
  <si>
    <t>13.92.29.990.010.00.0796.000000000002</t>
  </si>
  <si>
    <t>24.20.13.900.000.00.0166.000000000003</t>
  </si>
  <si>
    <t>24.20.13.900.000.00.0166.000000000006</t>
  </si>
  <si>
    <t>24.20.13.900.000.00.0166.000000000000</t>
  </si>
  <si>
    <t>24.20.13.900.000.00.0166.000000000008</t>
  </si>
  <si>
    <t>24.20.13.900.000.00.0166.000000000009</t>
  </si>
  <si>
    <t>22.21.21.530.000.00.0006.000000000002</t>
  </si>
  <si>
    <t>24.20.34.000.000.00.0166.000000000000</t>
  </si>
  <si>
    <t>20.59.42.990.000.00.0796.000000000000</t>
  </si>
  <si>
    <t>28.13.32.000.145.06.0796.000000000000</t>
  </si>
  <si>
    <t>28.29.13.300.003.00.0796.000000000005</t>
  </si>
  <si>
    <t>28.29.12.900.002.00.0796.000000000011</t>
  </si>
  <si>
    <t>24.20.40.100.010.01.0796.000000000004</t>
  </si>
  <si>
    <t>27.90.13.900.000.00.0166.000000000024</t>
  </si>
  <si>
    <t>27.90.13.900.000.00.0166.000000000025</t>
  </si>
  <si>
    <t>28.12.20.900.032.00.0796.000000000000</t>
  </si>
  <si>
    <t xml:space="preserve"> 28.14.13.900.014.00.0796.000000000002</t>
  </si>
  <si>
    <t>25.94.13.900.001.00.0704.000000000011</t>
  </si>
  <si>
    <t>23.91.11.800.001.00.0018.000000000002</t>
  </si>
  <si>
    <t>Манжет</t>
  </si>
  <si>
    <t xml:space="preserve">Жидкость охлаждающая </t>
  </si>
  <si>
    <t xml:space="preserve">Плоскогубцы </t>
  </si>
  <si>
    <t xml:space="preserve">Уголок </t>
  </si>
  <si>
    <t>Арматура рифленная диаметром 14 мм, горячекатаная сталь периодического профиля марок     ГОСТ 5781-82</t>
  </si>
  <si>
    <t>Арматура рифленная диаметром 16 мм, горячекатаная сталь периодического профиля марок  25ГС (ГОСТ 5781-82)</t>
  </si>
  <si>
    <t>Арматура рифлёная диаметром 18 мм, горячекатаная сталь периодического профиля марок  25ГС (ГОСТ 5781-82)</t>
  </si>
  <si>
    <t>Арматура рифленная диаметром 25 мм, горячекатаная сталь периодического профиля марок  25ГС (ГОСТ 5781-82)</t>
  </si>
  <si>
    <t>Круг стальной диаметром 10 мм , Круг стальной (ГОСТ 2590-2006) - горячекатаная сталь, Ст3сп1, Ст3пс5</t>
  </si>
  <si>
    <t>Круг стальной диаметром 10 мм                     ГОСТ 7314 - 55</t>
  </si>
  <si>
    <t>Брезент (парусина) Брезент прорезиновый влагоотталкивающий  артикул 11292 плотность составляет 550 гр на кв.м .Производства Россия. С пошивом тента размерами 7 х 10 м и по ширине карманы с дух сторон по 100 - 120 мм. Согласовывать с руководством турбинного цеха</t>
  </si>
  <si>
    <t>LOCTITE-406 для полиолефинов улучшает качество клеевого соединения с ними</t>
  </si>
  <si>
    <t>Воздушный фильтр на компрессор низкого давления типа UP5 – 22 - 8</t>
  </si>
  <si>
    <t>Вентиль Dy 15 мм Материал корпуса латунь</t>
  </si>
  <si>
    <t>Вентиль Dy 20 мм Материал корпуса латунь</t>
  </si>
  <si>
    <t>Вентиль Dy 25 мм Материал корпуса латунь</t>
  </si>
  <si>
    <t>Вентиль Dy 32 мм Материал корпуса латунь</t>
  </si>
  <si>
    <t>Вентиль Dy 40 мм Материал корпуса латунь</t>
  </si>
  <si>
    <t>Вентиль Dy 50 мм Материал корпуса латунь</t>
  </si>
  <si>
    <t>Вилы Зубр "МАСТЕР" ФАВОРИТ садовые деревяный черенок из ясеня , 280х180х1500 мм</t>
  </si>
  <si>
    <t>Заправка газовых баллонов Пропан газ сжиженный углеводородный ГОСТ 20448 - 92 , бал. 50 л       ( 20 кг)</t>
  </si>
  <si>
    <t>Бензиновый триммер Helpfer TT-BC520A (HP-53/1500)  Газонокосилка бензиновая TT-BC520A(триммер). 
Объем 52сс. 
Мощность 1,5. 
Цельный вал. 
Двигатель двухтактный. 
Поставляется в комплекте: Металлический нож, катушка-леска, ремень, набор инструментов, канистра топливная</t>
  </si>
  <si>
    <t>Держак для сварочного аппарата на 600 А</t>
  </si>
  <si>
    <t>Дисковый поворотный клапан Dy 100 производства Россия</t>
  </si>
  <si>
    <t>Дисковый поворотный клапан Dy 80 производства Россия</t>
  </si>
  <si>
    <t>Жидкость охлаждающая SIBIRIA ANTIEFREEZE</t>
  </si>
  <si>
    <t>Задвижка чугунное диаметр 100 мм производства Россия</t>
  </si>
  <si>
    <t>Задвижка чугунное диаметр 50 мм производства Россия</t>
  </si>
  <si>
    <t>APECS 47х69,5мм артPDR-50-45</t>
  </si>
  <si>
    <t>Кабель сварочный  КГ 1 х 35 кабель гибкий с медными жилами , резиновой изоляцией , в резиновой оболчке</t>
  </si>
  <si>
    <t>Удлинительс катушкой STERN силовой на кабельной катушке ,3*1 мм*25мм, 4 розетки со шторами, 10А</t>
  </si>
  <si>
    <t>Фал капроновый диаметр 18 мм, бухта длина 100 метра</t>
  </si>
  <si>
    <t>Кошма Размеры 3,0 х 2,0 м</t>
  </si>
  <si>
    <t>Керосин авиационный ТС - 1</t>
  </si>
  <si>
    <t>Мойка высокого давления HUTER W105-QD (Кешер) Huter</t>
  </si>
  <si>
    <t>Заправка кислородных баллонов (газообразный технический ГОСТ 5583 - 78 99,7 % 40 л  6,3 м3 )</t>
  </si>
  <si>
    <t>Кисть плоская для всех видов ЛКМ, натуральная щетина, деревянная ручка 2"/50 мм</t>
  </si>
  <si>
    <t>Кисть плоская для всех видов ЛКМ, натуральная щетина, деревянная ручка 3"/75 мм</t>
  </si>
  <si>
    <t>LOCTITE-401 для склеивания пористых материалов и для кислотных поверхностей, таких как  хромированные или оцинкованные металлы</t>
  </si>
  <si>
    <t>LOCTITE-5366 предназначен для склеивания, герметизации и защиты компонентов , подверженных вибрациам или взаимным смещениям</t>
  </si>
  <si>
    <t>Костюм сварщика брезентовый  Размеры 48 - 2 шт , 50 - 2 шт Рост 170 см</t>
  </si>
  <si>
    <t>Краска красная Эмакоут  7320 грунт эмаль предназначен для защиты от коррозии металлических поверхностей</t>
  </si>
  <si>
    <t>Краска черная Эмакоут  7320 грунт эмаль предназначен для защиты от коррозии металлических поверхностей</t>
  </si>
  <si>
    <t>Краска серая  Эмакоут  7320 грунт эмаль предназначен для защиты от коррозии металлических поверхностей</t>
  </si>
  <si>
    <t>Краска желтая Эмакоут 7320 грунт эмаль предназначен для защиты от коррозии металлических поверхностей</t>
  </si>
  <si>
    <t>Краска зеленая Эмакоут  7320 грунт эмаль предназначен для защиты от коррозии металлических поверхностей</t>
  </si>
  <si>
    <t>Краска синяя Эмакоут  7320 грунт эмаль предназначен для защиты от коррозии металлических поверхностей</t>
  </si>
  <si>
    <t>Краска белая  Эмакоут  7320 грунт эмаль предназначен для защиты от коррозии металлических поверхностей</t>
  </si>
  <si>
    <t>Краска коричневая  Эмакоут 7320 грунт эмаль предназначен для защиты от коррозии металлических поверхностей</t>
  </si>
  <si>
    <t>Манжеты  резиновые и т.д. Размеры согласовывать руководством турбиного цеха</t>
  </si>
  <si>
    <t>Манжеты  полиуретановые и т.д. Размеры согласовывать руководством турбиного цеха</t>
  </si>
  <si>
    <t>Манжеты тефлоновые, фторопластовые</t>
  </si>
  <si>
    <t>Масло для дизель генераторов SAE 10W40 APL SF/CC Лукойл</t>
  </si>
  <si>
    <t>Масло для насосов ТВС и пожаротушения тип TOYOTA, SAE 5W - 30  в литровых (1 л) ёмкости, Производства США</t>
  </si>
  <si>
    <t>Масло для компрессора среднего давления типа 15 Т2, All Season Selekt, 5l</t>
  </si>
  <si>
    <t>Материал хлопчато - бумажная без ворса ширина 150 см</t>
  </si>
  <si>
    <t>LOCTITE-3450 предназначен для склеивания и заполнения выбоин в поврежденных деталях и узлах</t>
  </si>
  <si>
    <t>Моющее средство "Фейри" 1000мл</t>
  </si>
  <si>
    <t>Наборы металлорежущего инструмента ЗУБР 28119-H110* 110 предметов</t>
  </si>
  <si>
    <t>Обтирочная ткань полотно с ворсом</t>
  </si>
  <si>
    <t>Отвертка РН х 150мм , S2, техкомпонентная ручка / GROSS</t>
  </si>
  <si>
    <t xml:space="preserve">Отрезной круг " ЗУБР" размеры 230х3,0 х 22,2 Производства Россия. </t>
  </si>
  <si>
    <t xml:space="preserve">Отрезной круг " ЗУБР" размеры 180х3,0 х 22,2 Производства Россия. </t>
  </si>
  <si>
    <t>Отрезной круг "ЗУБР" размеры 125 х 2,5 х 22 Производства Россия.</t>
  </si>
  <si>
    <t xml:space="preserve">Очки защитные открытого типа .Поликарбонатная монолита , эластичные заушники </t>
  </si>
  <si>
    <t xml:space="preserve">Очки для газовой сварки.Окидная планка поли карбон светофильтр </t>
  </si>
  <si>
    <t>Плоскогубцы GRAND , 180 мм комбинированные никелированные, двухкомпонентные рукоятка "MATRIX"</t>
  </si>
  <si>
    <t>Перчатки трикотажные  с защитой от скольжения х/б с латексом</t>
  </si>
  <si>
    <t xml:space="preserve">Перчатки для масла с манжетой с полным нитриловым покрытием XL </t>
  </si>
  <si>
    <t>Перчатки  трикотажные , 7 класс с защитой от скольжения , утепленные , полушерстяные размеры XL</t>
  </si>
  <si>
    <t>Перчатки Краги из спилка без подкладки, не утепленные. Перчатки Краги Материал: спилок кожевенный (1,1 мм). Подкладка: без подкладки. Применение: сварочные работы, строительство, ремонт. ГОСТ 12.4.010-75</t>
  </si>
  <si>
    <t>Оцинкованный, профнастил толщина 0,7мм , длина 6 метров    НС-35 1000-07 Производства Россия</t>
  </si>
  <si>
    <t>Приводной клиновый ремень А - 1600 мм , длина 1600 мм, ширина - 12 мм, высота - 8 мм изготовленный по ГОС - 5813</t>
  </si>
  <si>
    <t xml:space="preserve">Ремень 95100541 для компрессора низкого давления типа UP5 – 22 - 8 </t>
  </si>
  <si>
    <t>Ремень 95100541 для компрессора низкого давления типа 15 Т2</t>
  </si>
  <si>
    <t>Редуктор кислородный типа KRASS Производства Россия</t>
  </si>
  <si>
    <t xml:space="preserve">Редуктор пропановый типа KRASS Произвоства Россия. </t>
  </si>
  <si>
    <t>Резак Р3 -П Красс</t>
  </si>
  <si>
    <t>Рулетки Grand-Nylon в двухкомпанентном корпусе 5 м х 25 мм</t>
  </si>
  <si>
    <t>Рулетки Grand-Nylon в двухкомпанентном корпусе 10 м х 30 мм</t>
  </si>
  <si>
    <t>LOCTITE-97040</t>
  </si>
  <si>
    <t>Сальники полиуретановые, резиновые и т.д. Размеры согласовывать руководством турбиного цеха</t>
  </si>
  <si>
    <t>Твердая смазочная паста с особенно низким коэффицентом трения для сборки и подгонки металлических деталей. Предотвращает образование заеданий и задиров. MOLYKOTE*G-RAPID PLUS 50 гр</t>
  </si>
  <si>
    <t xml:space="preserve">с мелкой резбой по металлу L-50 мм, </t>
  </si>
  <si>
    <t>Сетка рабица диаметром проволки 2 мм , размер ячейки 30 х 30 мм , высота рулона 1,7 м , длина рулона  10 м</t>
  </si>
  <si>
    <t xml:space="preserve">Сеператор на компрессор низкого давления типа UP5 – 22 - 8 </t>
  </si>
  <si>
    <t>Поваренная соль</t>
  </si>
  <si>
    <t>LOCTITE-3474 А&amp;В паста с альюминевым наплонителем , предназначена для ремонта металлических поверхностей, подверженных трению</t>
  </si>
  <si>
    <t>Пояс страховочный с амортизатором с наплечными лямками, со стропом</t>
  </si>
  <si>
    <t>Тиски слесарные  поворотные зев 200 мм</t>
  </si>
  <si>
    <t>Труба бесшовная газовая диаметром 15 мм толщиной 3,2 мм ГОСТ 3262 - 75</t>
  </si>
  <si>
    <t>Труба бесшовная газовая диаметром 20 мм  толщина 3,2 мм ГОСТ 3262 - 75</t>
  </si>
  <si>
    <t>Труба бесшовная газовая диаметром 25 мм    толщина 4,0 мм ГОСТ 3262 - 75</t>
  </si>
  <si>
    <t>Труба бесшовная газовая диаметром 32 мм   толщина 4,2 мм ГОСТ 3262 - 75</t>
  </si>
  <si>
    <t>Труба бесшовная газовая диаметром 40 мм  толщина 4,0 мм ГОСТ 3262 - 75</t>
  </si>
  <si>
    <t>Труба бесшовная газовая диаметром 50 мм  толщина 4,0 мм ГОСТ 3262 - 75</t>
  </si>
  <si>
    <t>Труба бесшовная газовая диаметром 76 мм  толщина 5,0 мм ГОСТ 3262 - 75</t>
  </si>
  <si>
    <t>Труба бесшовная газовая диаметром 100 мм толщина 5,0 мм ГОСТ 3262 - 75</t>
  </si>
  <si>
    <t>труба полиэтиленовая ПЭ 100 диаметр 110 мм толщина стенок 5,3 мм</t>
  </si>
  <si>
    <t>Труба профильная 60х40х2</t>
  </si>
  <si>
    <t>Уголок равнополочный 50 х 50 мм                ГОСТ 8509 - 93</t>
  </si>
  <si>
    <t xml:space="preserve">Уголок равнополочный 45 х 45 мм                   ГОСТ 8509 - 93 </t>
  </si>
  <si>
    <t>Уголок равнополочный 75 х 75 мм                     ГОСТ 8509 - 93</t>
  </si>
  <si>
    <t>Фильтр СОЖ на компрессор низкого давления типа UP5 – 22 - 8</t>
  </si>
  <si>
    <t>фильтр бумажный размер 295 - 295 мм, для фильпресса типа LY-100</t>
  </si>
  <si>
    <t xml:space="preserve">Фильтрующий элемент для маслоочистительной установки ZJCQ-6 размеры 504 х 63 х 31 на х/б основе </t>
  </si>
  <si>
    <t>Флянцовое соединения на  Dy 100 мм  производства Россия</t>
  </si>
  <si>
    <t>Флянцовое соединения на  Dy 50 мм  производства Россия</t>
  </si>
  <si>
    <t>Хомут для труб с гайкой пр-воKlemme Германия d = 20мм</t>
  </si>
  <si>
    <t>Хомут для труб с гайкой пр-воKlemme Германия d = 32мм</t>
  </si>
  <si>
    <t>Хомут для труб с гайкой пр-воKlemme Германия d = 50мм</t>
  </si>
  <si>
    <t>Швеллер   №12  ГОСТ 8240 - 97</t>
  </si>
  <si>
    <t>Швеллер  №14  ГОСТ 8240 - 97</t>
  </si>
  <si>
    <t>Швеллер  № 16  ГОСТ 8240 - 97</t>
  </si>
  <si>
    <t>Электрод МР 3 Диаметр 3 мм Китай</t>
  </si>
  <si>
    <t>Электрод МР3 Диаметр 4 мм Китай</t>
  </si>
  <si>
    <t>Электромагнитный реверсивный клапан типа DHI – 0713/A – X24DC</t>
  </si>
  <si>
    <t>Межфланцевый обратный клапан Brandoni (Италия D 80)</t>
  </si>
  <si>
    <t>Набор инструментов FORCE 142 предметов</t>
  </si>
  <si>
    <t>Шлифовальная шкурка на тканевой основе водостойкая, нулевка</t>
  </si>
  <si>
    <t>Тарельчатая пружина для отсекателя размеры 250 х 102 х 10 , L - 18мм</t>
  </si>
  <si>
    <t xml:space="preserve"> Килограмм</t>
  </si>
  <si>
    <t>20.11.11.700.000.01.0113.000000000000</t>
  </si>
  <si>
    <t xml:space="preserve">  Метр погонный</t>
  </si>
  <si>
    <t xml:space="preserve">  Упаковка</t>
  </si>
  <si>
    <t>17.23.14.500.000.00.5111.000000000066</t>
  </si>
  <si>
    <t>32.99.15.100.000.00.0796.000000000003</t>
  </si>
  <si>
    <t>32.99.59.900.084.00.0796.000000000013</t>
  </si>
  <si>
    <t>17.23.12.700.012.00.5111.000000000002</t>
  </si>
  <si>
    <t>22.29.25.700.000.00.0796.000000000000</t>
  </si>
  <si>
    <t>17.23.13.310.000.00.0796.000000000002</t>
  </si>
  <si>
    <t>17.21.15.350.001.00.0796.000000000003</t>
  </si>
  <si>
    <t>22.29.25.500.000.00.0704.000000000000</t>
  </si>
  <si>
    <t>25.71.11.910.000.00.0796.000000000001</t>
  </si>
  <si>
    <t>32.99.12.130.000.01.0796.000000000000</t>
  </si>
  <si>
    <t>17.23.13.310.000.00.0796.000000000001</t>
  </si>
  <si>
    <t xml:space="preserve"> 22.29.25.900.002.00.0778.000000000002</t>
  </si>
  <si>
    <t>25.99.23.500.000.01.0778.000000000000</t>
  </si>
  <si>
    <t>22.29.25.500.005.00.0796.000000000000</t>
  </si>
  <si>
    <t>17.23.12.700.005.00.0796.000000000001</t>
  </si>
  <si>
    <t>25.99.29.250.000.00.0796.000000000000</t>
  </si>
  <si>
    <t>28.23.23.900.004.00.0796.000000000000</t>
  </si>
  <si>
    <t>25.71.11.390.000.00.0796.000000000006</t>
  </si>
  <si>
    <t>22.29.25.700.000.00.0796.000000000033</t>
  </si>
  <si>
    <t>17.23.13.500.001.00.0796.000000000003</t>
  </si>
  <si>
    <t xml:space="preserve">Ручка </t>
  </si>
  <si>
    <t>(формат А4, ксероксная, белая)</t>
  </si>
  <si>
    <t xml:space="preserve"> (простой с ластиками)</t>
  </si>
  <si>
    <t xml:space="preserve">размер 24мм*20 м </t>
  </si>
  <si>
    <t>Блок бумаги для заметок Silwerhof, 320 листов.Бумага легко приклеивается и надёжно держится, при удалении не оставляет клейких следов. Размер 75х75 мм, 320листов, 4 неоновых цвета по 80 листов каждый.</t>
  </si>
  <si>
    <t>Бумажные клеевые закладки Deli.Бумажные клеевые закладки от Дели. Служат для выделения и систематизации в документах. 4 цвета х 100 штук. Размер каждой закладки 19 х 76 миллиметров.</t>
  </si>
  <si>
    <t>Папка регистратор A4 Rexon 7,2 см, Папка-регистр с рычажно-прижимным механизмом формата А4. Ширина - 7,2 сантиметра. Изготовлена из плотного картона, ламинированным ПВХ. Прозрачный кармашек для маркировки. Цвет - ассорти.</t>
  </si>
  <si>
    <t>Тетрадь общая, 48 листов в клетку, формат А5. Обложка из мелованного картона.</t>
  </si>
  <si>
    <t xml:space="preserve"> ( в мягком  переплете 203х300мм, 60л., клетка)</t>
  </si>
  <si>
    <t xml:space="preserve"> С4 (229х324мм с отрывной полосой, белый)</t>
  </si>
  <si>
    <t xml:space="preserve">Конверт 110*220 евро стандарт Конверт 110*220 белый, без окон </t>
  </si>
  <si>
    <t>Marker pen "Celi" 6824</t>
  </si>
  <si>
    <t xml:space="preserve">набор маркеров </t>
  </si>
  <si>
    <t>. Ножницы Centrum Home Use, 14 см. Ножницы HOME USE, сталь, пластиковые ручки с каучуковыми вставками.</t>
  </si>
  <si>
    <t>вертикальное для бумаги</t>
  </si>
  <si>
    <t>Ручка шариковая Berlingo Office Soft, 0,7 мм, синяя, </t>
  </si>
  <si>
    <t>Ручка шариковаяCello Maxriter XS синяя, красная, зеленая, черная</t>
  </si>
  <si>
    <t xml:space="preserve">  (Скобы для степлера №24/6,1000шт)</t>
  </si>
  <si>
    <t xml:space="preserve"> ( картонная, мелованная  ДЕЛО)</t>
  </si>
  <si>
    <t>пласт. А4</t>
  </si>
  <si>
    <t xml:space="preserve"> ( с перфорацией А4,  100 шт, глянцевые)</t>
  </si>
  <si>
    <t xml:space="preserve"> дл бумаги разного размера</t>
  </si>
  <si>
    <t xml:space="preserve"> Линейка Деревянная линейка для выполнения различных чертежных работ. Шкала - 50 см.Четкая шкала делений.
Изготовлена из дерева.</t>
  </si>
  <si>
    <t>Записная книжка, А5, 160л, кожзам, черный</t>
  </si>
  <si>
    <t xml:space="preserve">Корзина для бумаг, объем 12 л, сетчатая, металлическая, черная,, </t>
  </si>
  <si>
    <t>Дырокол Proff Alpha, 100 листов Особенности регулируемая линейка для форматов, антискользящая подошва</t>
  </si>
  <si>
    <t>Нож канцелярский iOffice 18 мм.Ширина лезвия, 18 миллиметров. Материал корпуса и направляющих - пластик. Нож средний с блокировкой лезвия. В пластиковой упаковке с европодвесом.</t>
  </si>
  <si>
    <t>Папка-конверт Sponsor A4 на резинке, Вид вертикальный/горизонтальный Формат А4</t>
  </si>
  <si>
    <t xml:space="preserve">Тип для труда Вид вертикальный Формат А4 Материал картон Поверхность матовая Особенности на липучке Цвет бордовый
</t>
  </si>
  <si>
    <t>Линейка</t>
  </si>
  <si>
    <t>25.99.23.500.001.00.0796.000000000000</t>
  </si>
  <si>
    <t>25.73.30.970.003.00.0796.000000000001</t>
  </si>
  <si>
    <t>20.41.41.000.000.00.0112.000000000000</t>
  </si>
  <si>
    <t>20.41.31.900.000.00.0796.000000000001</t>
  </si>
  <si>
    <t>20.41.32.790.000.00.0796.000000000003</t>
  </si>
  <si>
    <t>13.92.21.700.000.00.0778.000000000000</t>
  </si>
  <si>
    <t>20.41.32.750.000.01.0796.000000000000</t>
  </si>
  <si>
    <t>22.19.60.500.000.00.0715.000000000004</t>
  </si>
  <si>
    <t>20.41.31.530.000.01.5111.000000000001</t>
  </si>
  <si>
    <t>17.12.20.900.001.00.0796.000000000000</t>
  </si>
  <si>
    <t>20.41.32.790.000.00.0796.000000000005</t>
  </si>
  <si>
    <t>13.92.14.990.004.01.0796.000000000002</t>
  </si>
  <si>
    <t>13.92.29.990.000.01.0796.000000000003</t>
  </si>
  <si>
    <t>13.92.29.990.008.00.0736.000000000000</t>
  </si>
  <si>
    <t>17.22.11.200.000.00.0778.000000000001</t>
  </si>
  <si>
    <t>13.92.29.990.008.00.0018.000000000000</t>
  </si>
  <si>
    <t>32.91.11.300.000.00.0796.000000000002</t>
  </si>
  <si>
    <t>32.91.11.900.006.00.0796.000000000000</t>
  </si>
  <si>
    <t>16.29.11.100.004.00.0796.000000000000</t>
  </si>
  <si>
    <t>32.99.59.900.105.00.0704.000000000000</t>
  </si>
  <si>
    <t>20.41.32.590.000.01.0796.000000000000</t>
  </si>
  <si>
    <t>17.22.11.350.000.00.0778.000000000000</t>
  </si>
  <si>
    <t>Туалетный набор YORK Ws Mini, круглый, ершик и стакан</t>
  </si>
  <si>
    <t>Фрекен Бок( скребок)</t>
  </si>
  <si>
    <t>Анти запах форте-средство для уничтожения неприятных запахов и дезинфекции 5л</t>
  </si>
  <si>
    <t>ХТХ Жавель дезинфекция поверхностей санузлов инструментов</t>
  </si>
  <si>
    <t xml:space="preserve"> аромат.асорти АУРА 5 литр</t>
  </si>
  <si>
    <t>Чистящий порошок Comet 400 гр. в мягкой упаковке</t>
  </si>
  <si>
    <t>рулонная, объем 120л.  10 шт/упаковка</t>
  </si>
  <si>
    <t>рулонная, объем  20л. 30 шт/упаковке</t>
  </si>
  <si>
    <t>(спрей Mr.muscul 500мл)</t>
  </si>
  <si>
    <t>Fairy лимон 1000 мл</t>
  </si>
  <si>
    <t>Освежитель воздуха Glade, 300 мл.</t>
  </si>
  <si>
    <t>Порошок стиральный ARIEL, автомат 6 килограмм.</t>
  </si>
  <si>
    <t xml:space="preserve"> 24х24см (100шт в упаковке) белый</t>
  </si>
  <si>
    <t xml:space="preserve">ГЕЛЬ ДЛЯ ПРОЧИСТКИ ТРУБ MR MUSCLE® 1 л </t>
  </si>
  <si>
    <t>Универсальная салфетка из микрофибры, 40*40*300 г/см, </t>
  </si>
  <si>
    <t>Вафельная ткань х/б, 1 м</t>
  </si>
  <si>
    <t>Ветошь  с ворсом ширина 1,5м длина 100м</t>
  </si>
  <si>
    <t>Белоснежка2-слойная.белая 9.1 см /26см</t>
  </si>
  <si>
    <t>75 грамм</t>
  </si>
  <si>
    <t xml:space="preserve">Полотно обтирочное предназначено для обтирки в различных отраслях </t>
  </si>
  <si>
    <t>Швабра для мытья окон / HL-5 /уп 100/</t>
  </si>
  <si>
    <t>Швабра-вертушка «ТОРНАДО ХЕНДИ» Handy spin mop, </t>
  </si>
  <si>
    <t xml:space="preserve">205х1200  20 </t>
  </si>
  <si>
    <t>Назначение для посуды Форма овальная</t>
  </si>
  <si>
    <t>Губка для мытья посуды York, 3 штуки в упаковке. Назначение для посуды</t>
  </si>
  <si>
    <t xml:space="preserve">Гель для чистки сантехники Domestos, 1 литр.Назначение для ванной, для грилей, духовок, для кухни, для очистки водосточных труб, для полов и поверхностей, для туалета, универсальное
</t>
  </si>
  <si>
    <t>Тип сложения Z (M)-укладка Материал основы Целлюлоза Количество слоев Двухслойные Количество листов в пачке/отрывов в рулоне 200 (шт.) Длина листа 22.0 (см) Ширина листа 20.0 (см)</t>
  </si>
  <si>
    <t xml:space="preserve"> Щетка с совком (большая с ручкой) пластиковая</t>
  </si>
  <si>
    <t xml:space="preserve"> Перчатки, резиновые универсальные хозяйственные, Размер L (large, большой)</t>
  </si>
  <si>
    <t xml:space="preserve"> 25.73.30.930.018.01.0796.000000000000</t>
  </si>
  <si>
    <t>28.24.11.900.010.00.0796.000000000000</t>
  </si>
  <si>
    <t>28.24.11.900.007.00.0796.000000000002</t>
  </si>
  <si>
    <t>25.73.30.930.026.00.0796.000000000000</t>
  </si>
  <si>
    <t>28.24.11.200.001.00.0796.000000000001</t>
  </si>
  <si>
    <t>28.23.23.900.005.01.0796.000000000000</t>
  </si>
  <si>
    <t>28.24.11.900.006.00.0796.000000000000</t>
  </si>
  <si>
    <t>27.90.31.900.015.00.0796.000000000000</t>
  </si>
  <si>
    <t>25.73.10.100.000.00.0796.000000000003</t>
  </si>
  <si>
    <t>25.73.10.100.000.00.0796.000000000002</t>
  </si>
  <si>
    <t>25.73.30.650.016.00.0796.000000000000</t>
  </si>
  <si>
    <t>25.73.10.300.002.00.0796.000000000004</t>
  </si>
  <si>
    <t>32.91.11.530.000.00.0796.000000000001</t>
  </si>
  <si>
    <t>25.94.13.900.004.00.0778.000000000001</t>
  </si>
  <si>
    <t>25.94.11.530.000.00.0778.000000000000</t>
  </si>
  <si>
    <t>25.93.14.900.000.00.0166.000000000058</t>
  </si>
  <si>
    <t>25.93.14.900.000.00.0166.000000000065</t>
  </si>
  <si>
    <t>25.93.14.900.000.00.0166.000000000066</t>
  </si>
  <si>
    <t>22.29.23.700.001.00.0796.000000000025</t>
  </si>
  <si>
    <t>14.12.30.100.000.00.0715.000000000004</t>
  </si>
  <si>
    <t>27.90.31.230.000.00.0796.000000000000</t>
  </si>
  <si>
    <t>25.94.13.900.010.00.0704.000000000001</t>
  </si>
  <si>
    <t>25.73.30.900.001.00.0796.000000000001</t>
  </si>
  <si>
    <t>22.23.12.500.000.00.0796.000000000000</t>
  </si>
  <si>
    <t>25.73.10.400.000.00.0796.000000000000</t>
  </si>
  <si>
    <t>25.73.10.400.000.00.0796.000000000001</t>
  </si>
  <si>
    <t>32.91.19.300.000.00.0796.000000000003</t>
  </si>
  <si>
    <t>25.73.10.500.000.00.0796.000000000000</t>
  </si>
  <si>
    <t>25.73.30.930.015.00.0796.000000000000</t>
  </si>
  <si>
    <t>28.14.12.330.000.00.0796.000000000009</t>
  </si>
  <si>
    <t>22.23.12.900.001.00.0796.000000000018</t>
  </si>
  <si>
    <t>25.94.13.900.001.00.0704.000000000010</t>
  </si>
  <si>
    <t>28.49.12.350.000.00.0796.000000000000</t>
  </si>
  <si>
    <t>25.73.20.100.000.00.0704.000000000000</t>
  </si>
  <si>
    <t>30.99.10.000.020.00.0796.000000000000</t>
  </si>
  <si>
    <t>25.99.29.530.001.00.0796.000000000000</t>
  </si>
  <si>
    <t>25.73.30.500.001.00.0839.000000000000</t>
  </si>
  <si>
    <t>25.94.13.900.001.00.0704.000000000000</t>
  </si>
  <si>
    <t>25.73.30.550.000.00.0796.000000000000</t>
  </si>
  <si>
    <t>16.29.11.100.003.00.0796.000000000001</t>
  </si>
  <si>
    <t>25.73.30.930.017.00.0796.000000000000</t>
  </si>
  <si>
    <t>25.73.30.300.002.00.0704.000000000008</t>
  </si>
  <si>
    <t>25.73.30.930.007.00.0796.000000000010</t>
  </si>
  <si>
    <t>25.73.30.930.007.00.0796.000000000013</t>
  </si>
  <si>
    <t>28.41.23.330.000.00.0796.000000000001</t>
  </si>
  <si>
    <t>Плиткорез</t>
  </si>
  <si>
    <t xml:space="preserve">Грабли </t>
  </si>
  <si>
    <t xml:space="preserve">Валик </t>
  </si>
  <si>
    <t xml:space="preserve">Кисть малярная </t>
  </si>
  <si>
    <t xml:space="preserve">Стеклорез </t>
  </si>
  <si>
    <t>Рубанок  электрический, глубина 3,5 мм, 16000 об/мин, 110мм, 1100В, Мощность 1100 Вт Частота вращения 16000 об/мин. Ширина строгания 110 мм
Глубина строгания 0-3,5 мм
Глубина выборки паза 0-15 мм</t>
  </si>
  <si>
    <t>Перфоратор ЗУБР SDS-plus, 3,8 Дж, 800 об/мин, 3000 уд/мин, 805Вт, кейс Артикул ЗП-805ЭК
Мощность 805 Вт
Энергия удара 3,8 Дж
Частота вращения 0-800 об/мин
Частота ударов 0-3000 уд/мин
Рекомендуемый диаметр бурения 4-20 уд/мин
Макс. диаметр сверления буром 28 мм.</t>
  </si>
  <si>
    <t>Дрели ударной "Зубр" ЗДУ-580 ЭРКМ2 (с кейсом) Питание  
Сеть 220В Минимальный диаметр патрона  
1.5 (мм) Максимальное количество оборотов  
3000.0 (об/мин)</t>
  </si>
  <si>
    <t>Дрель-шуруповерт ЗУБР 2-x скоростная, 10.8В, Li-Ion аккум., реверс, кейс с аксессуарами,</t>
  </si>
  <si>
    <t>Углошлифовальная машина 230 мм BOSCH Номинальная потребляемая мощность 2 200 W
Число оборотов холостого хода 6500 об/мин Диам. круга 230 мм</t>
  </si>
  <si>
    <t>Угловая шлифмашина Bosch GWS 750-125 Professional, Номинальная потребляемая мощность 750 W Число оборотов холостого хода 11000 об/мин
Диам. круга 125 мм</t>
  </si>
  <si>
    <t>Пчелка дисковая пила Напряжение В 220
Диаметр диска мм 190
Частота тока Гц 50
Номинальная потребляемая мощность Вт 1600 Максимальная глубина пропила (вертикальный угол 90º) мм 65 Максимальная глубина пропила (вертикальный угол 45º) мм 46 Диаметр посадки мм 20 Частота вращения об/мин 5000</t>
  </si>
  <si>
    <t>Ручной плиткорез  2061 Nuova Battipav BASIC PLUS 60 с кейсом, длина плитки: 600 мм, длина при диагональной резке 420 х 420 мм, толщина 4-12 мм, ролик O22х6.14х4.7 мм</t>
  </si>
  <si>
    <t xml:space="preserve">BOSH Двигатель мощностью 1 300 Вт для высокой производительности Глубина пропила до 40 мм Диаметр круга 125 мм </t>
  </si>
  <si>
    <t>Лобзик Bosch PST 700 PE Мощность потребляемая / отдаваемая
530 Вт / 290 Вт Частота движения пилки
500 - 3100 ходов/мин Глубина пропила дерева
70 мм
Глубина пропила стали
4 мм Наклон подошвы
есть, 45° Пластиковый кейс</t>
  </si>
  <si>
    <t>Аккумуляторные степлеры BOSCH  Напряжение аккумулятора 3,6 В Удары 30 уд/мин Масса 0,8 кг Скобы 11,4 4 – 10 мм</t>
  </si>
  <si>
    <t>Бензопила  HYUNDAI X-380 Количество звеньев 57
Выходная мощность, л.с. 2,3
Емкость топливного бака, л 0,39
Объем двигателя, см3 37,2
Длина направляющей шины, см/дюйм 40/16
Пильная цепь OREGON
Объем бака для смазки, мл 210
Ширина направляющей шины, мм 1,3
Вес (без направляющей и пустыми баками), кг 4,6</t>
  </si>
  <si>
    <t>Сварочный аппарат “Ресанта“ САИ 190 ПН, инверторный, 140-240 В, Диапазон рабочего напряжения: 140–240 В. Эффективный потребляемый ток: 29 А. Напряжение холостого хода: 80 В. Диапазон регулирования сварочного тока: 10–190 А. Процент нагрузки: 70 % 190 А. Максимальный диаметр электрода: 5 мм. Тип сварочного аппарата: инверторный.</t>
  </si>
  <si>
    <t>Зубр Лопата МАСТЕР ФАВОРИТ совковая, деревянный черенок из ясеня, 270х230х1440мм,</t>
  </si>
  <si>
    <t>Лопата ЗУБР “МАСТЕР” ФАВОРИТ штыковая, деревянный черенок из ясеня, 290х205х1440мм</t>
  </si>
  <si>
    <t>Лопата ЗУБР "МАСТЕР" ЗАВИДОВО штыковая, деревянный черенок из дуба, 290х210x1500мм</t>
  </si>
  <si>
    <t>Материал ручки: алюминий Материал полотна (головы): пластик Ширина полотна: 485х385мм</t>
  </si>
  <si>
    <t>Движок для снега GRINDA алюминиевый, 750х420х1,8мм</t>
  </si>
  <si>
    <t>Витой зуб с черенком количества зубов 12</t>
  </si>
  <si>
    <t>Веники на длинной ручке</t>
  </si>
  <si>
    <t>веник для двора</t>
  </si>
  <si>
    <t xml:space="preserve"> Удлинителя Stayer "Master" на катушке, ПВС 2х1кв мм, 4 гнёзд, макс. мощн. 2200 Вт, 50 м Количество выходных розеток
4.0 (шт.) Длина шнура Количество жил Напряжение
220.0 (В) Номинальный ток
16.0 (А)Частота тока
50 (Гц) Мощность нагрузки
2200.0 (Вт)
2
50.0 (м)</t>
  </si>
  <si>
    <t>Анкерные болт разного размера</t>
  </si>
  <si>
    <t>Шуруп Бурмакс 3,5*2,5 (3,5*3,2: 3,5*3,5 )</t>
  </si>
  <si>
    <t xml:space="preserve">с мелкой резбой по металлу L-30 мм, </t>
  </si>
  <si>
    <t>длиной 50мм</t>
  </si>
  <si>
    <t>длиной 120мм</t>
  </si>
  <si>
    <t>длиной 150мм</t>
  </si>
  <si>
    <t xml:space="preserve">8л, пластмассовое для молярных работ </t>
  </si>
  <si>
    <t>Перчатки трикотажное кругловязанные с ПВХ покрытием</t>
  </si>
  <si>
    <t>Аппарат для спайки пластиковых труб "CANDAN CM-03" Диаметр свариваемых труб: 16 - 75 мм; Мощность: 1500 Вт (двойной элемент 750+750 Вт) Напряжение: 220-240 В Частота 50-60 Гц;Нагреватель из нержавеющего материала с возможностью одновременной установки сразу двух нагревательных насадок. Индикатор регулировки термостата: 50-320оС;</t>
  </si>
  <si>
    <t>Хромированные 180мм ЗУБР МАСТЕР</t>
  </si>
  <si>
    <t>Набор отверток, двухкомпонентные рукоятки, 6 шт</t>
  </si>
  <si>
    <t>пистолет для нанесения герметика INGCO</t>
  </si>
  <si>
    <t>для малярных работ</t>
  </si>
  <si>
    <t>Рулетка ЗУБР "МАСТЕР" "КОМФОРТ", корпус с резиновым напылением, 10мх25мм</t>
  </si>
  <si>
    <t>Рулетка с красящим шнуром длина 30 м</t>
  </si>
  <si>
    <t>Топор Cold Steel Riflemans Hawk, Общая длина: 589 мм, Лезвие: 89 мм, Обух: 206,3 мм, Материал клинка: Сталь углеродная, Материал рукояти: Гикори,  (90RH)</t>
  </si>
  <si>
    <t>Кованый топор Зубр ИЖ 2072-06</t>
  </si>
  <si>
    <t xml:space="preserve"> кисть по белования</t>
  </si>
  <si>
    <t>Валик ЗУБР "ЭКСПЕРТ" МИКРОВОЛОКНО малярный в сборе, бюгель 8мм, 48х250мм</t>
  </si>
  <si>
    <t xml:space="preserve">Прямоугольная для ремонтно - отделочных работ 
дерево, ширина 5-6 см. </t>
  </si>
  <si>
    <t xml:space="preserve">Размеры: 5см; 7,5см: 10см </t>
  </si>
  <si>
    <t> "Косарь" с деревянным косовищем №7, 70 </t>
  </si>
  <si>
    <t>Ножовка по дереву, 400 мм, шаг зубьев 4 мм, пластиковая рукоятка</t>
  </si>
  <si>
    <t xml:space="preserve">Секатор Worth 1101 Ножницы Стальное Лезвие С Антипригарным Покрытием Овальная Металлическая Ручка, </t>
  </si>
  <si>
    <t>Секатор RACO с двухкомпонентными рукоятками, 210мм, </t>
  </si>
  <si>
    <t>Сучкорез RACO с дубовыми ручками, рез до 30мм, 700мм, </t>
  </si>
  <si>
    <t xml:space="preserve">Пила ручная для обрезки ветвей ORIENT Tools TS2400       Материал: Длина лезвия:24 см
сталь, пластик
</t>
  </si>
  <si>
    <t>для раковин и умывальников,ванни душевой</t>
  </si>
  <si>
    <t>Сифон ЗУБР "ЭКСПЕРТ" гофрированный для моек и раковин, выпуск - нержавеющая чашка, 0,9м,</t>
  </si>
  <si>
    <t>Сифон ЗУБР "МАСТЕР" для ванн с выпуском и пластмассовыми чашками</t>
  </si>
  <si>
    <t>Инструмент для работы сантехника комплект</t>
  </si>
  <si>
    <t xml:space="preserve">Производитель  KEN Потребляемая мощность  
1800.0 (Вт) Максимальный диаметр диска  
225.0 (мм) Максимальное количество оборотов  
300.0 (об/мин) Мах глубина пропила под углом, мм
90/93*95, 45/93*67
</t>
  </si>
  <si>
    <t>Тип хвостовика шестигранный Назначение сверла Дерево, Для замков</t>
  </si>
  <si>
    <t>Тачка садовая, два колеса, грузоподъемность 170 кг, объем 78 л// PALISAD</t>
  </si>
  <si>
    <t xml:space="preserve">Лестница, 2 х 14 ступеней, алюминиевая, двухсекционная // СИБРТЕХ // Лестница, 2 х 14 ступеней, алюминиевая, двухсекционная // СИБРТЕХ // Pоссия
</t>
  </si>
  <si>
    <t xml:space="preserve">Набор долот-стамесок"Тигровый глаз" плоских, 4 штуки, 6-12-18-24 мм// MATRIX, </t>
  </si>
  <si>
    <t>Резцы ЗУБР "ЭКСПЕРТ" фигурные профессиональные, 6шт, Производитель  
Зубр Тип инструмента
резец ручной</t>
  </si>
  <si>
    <t>Размаеры 3мм, 5мм, 6мм 7 мм, 8 мм, 10 мм</t>
  </si>
  <si>
    <t>Набор отверток 6 шт., шлиц и крестовая SL4х75, SL5x100, SL6x150; PH1x75,PH1x100, PH2x150</t>
  </si>
  <si>
    <t xml:space="preserve">Молоток слесарный, 400 г, круглый боек, деревянная рукоятка Россия 10239, </t>
  </si>
  <si>
    <t>Киянка ЗУБР "МАСТЕР" резиновая белая, с деревянной рукояткой, 0,9кг</t>
  </si>
  <si>
    <t xml:space="preserve">Стеклорез Sparta, 6-роликовый с пластиковой рукояткой, </t>
  </si>
  <si>
    <t>Набор ключей Force 5261P Комплектация FORCE набора ключей  5261P:
26 рожково-накидных ключей : 6, 7, 8, 9, 10, 11, 12, 13, 14, 15, 16, 17, 18, 19, 20, 21, 22, 23, 24, 25, 26, 27, 28, 29, 30, 32 мм;</t>
  </si>
  <si>
    <t>Пассатижи сантехнические Stanley "DynaGrip", 240 мм, переставные</t>
  </si>
  <si>
    <t>Шпатель STAYER "PROFESSIONAL" нержавеющий зубчатый с пластмассовой ручкой, 200мм, зуб 6х6мм, </t>
  </si>
  <si>
    <t xml:space="preserve">Шпатель KRAFTOOL фасадный с двухкомпонентной ручкой, нержавеющее полотно, 350мм, </t>
  </si>
  <si>
    <t xml:space="preserve">Шпатель лопатка 80мм </t>
  </si>
  <si>
    <t>Предназначены для фиксации небольших обрабатываемых изделий при выполнении слесарных и столярных работ.</t>
  </si>
  <si>
    <t>Станок точильный "ЗУБР", диск 150*20*32 мм, 2950 об/мин, 250 Вт, Материал
Металл, пластик</t>
  </si>
  <si>
    <t>25.71.14.410.012.00.0796.000000000001</t>
  </si>
  <si>
    <t>25.71.14.410.014.00.0796.000000000000</t>
  </si>
  <si>
    <t>23.41.12.300.012.01.0796.000000000000</t>
  </si>
  <si>
    <t>22.22.13.000.001.01.0704.000000000000</t>
  </si>
  <si>
    <t>27.51.27.000.000.00.0796.000000000017</t>
  </si>
  <si>
    <t>27.51.24.900.000.00.0796.000000000014</t>
  </si>
  <si>
    <t>28.93.15.800.003.00.0796.000000000000</t>
  </si>
  <si>
    <t>25.99.12.400.027.00.0796.000000000018</t>
  </si>
  <si>
    <t>25.99.12.400.027.00.0796.000000000002</t>
  </si>
  <si>
    <t>25.99.12.400.027.00.0796.000000000000</t>
  </si>
  <si>
    <t>27.51.24.990.008.00.0796.000000000009</t>
  </si>
  <si>
    <t>17.22.11.500.000.00.0796.000000000002</t>
  </si>
  <si>
    <t>22.22.13.000.006.00.0796.000000000016</t>
  </si>
  <si>
    <t>16.29.12.000.007.00.0796.000000000000</t>
  </si>
  <si>
    <t>25.99.12.400.003.00.0796.000000000003</t>
  </si>
  <si>
    <t xml:space="preserve"> 25.99.12.200.004.00.0796.000000000000</t>
  </si>
  <si>
    <t>16.29.12.000.006.00.0796.000000000000</t>
  </si>
  <si>
    <t>23.13.12.500.004.01.0704.000000000000</t>
  </si>
  <si>
    <t>13.92.13.590.003.00.0796.000000000008</t>
  </si>
  <si>
    <t>25.99.12.400.030.00.0796.000000000002</t>
  </si>
  <si>
    <t xml:space="preserve"> 23.41.11.300.014.01.0796.000000000003</t>
  </si>
  <si>
    <t>22.29.23.700.012.00.0796.000000000000</t>
  </si>
  <si>
    <t>27.51.21.900.000.00.0796.000000000000</t>
  </si>
  <si>
    <t xml:space="preserve"> 25.99.12.530.000.00.0796.000000000000</t>
  </si>
  <si>
    <t>14.12.30.290.004.00.0796.000000000000</t>
  </si>
  <si>
    <t xml:space="preserve">Фритюрница </t>
  </si>
  <si>
    <t>Тарелка Berghoff Concavo (1693149) / материал: керамика / диаметр: 19 см Материал: керамика Цвет белый. Форма круглая дизайн без рисунка</t>
  </si>
  <si>
    <t>Тарелка суповая 580 мл,d=20 см,h=6 см (8")</t>
  </si>
  <si>
    <t xml:space="preserve">Набор кухонных ножей Damascus Suminagashi Mikadzo Шеф-нож, 203 мм Нож разделочный, 191 мм ож филейный, 152 мм Нож универсальный, 127 мм Нож овощной, 89 мм Количество предметов в наборе 5 шт
</t>
  </si>
  <si>
    <t xml:space="preserve">Сковорода Rondell Walzer 24 см RDA-767Диаметр: 24 см
Литой алюминий Внутреннее покрытие - TriTitan® - трехслойное, износостойкое антипригарное покрытие на основе титана 
Внешнее покрытие и отделка - антипригарное покрытие для легкого ухода 
Толщина стенок 2,5 мм 
Толщина дна 4,5 мм 
Аксессуары из бакелита, с покрытием SoftTouch 
Тип крепления аксессуаров - Винтовое 
Возможно использование металлических лопаток </t>
  </si>
  <si>
    <t>Сковорода 22 см., BIO STONE Pensofal, Италия PEN 8504, Запатентованное нержавеющее двойное дно с защитой от деформации, скольжения, оптимально распределяет тепло.
Толщина: дно 4,5 мм, стенки 3,5 мм.</t>
  </si>
  <si>
    <t>Олвейс Фреш (Always Fresh) - контейнеры для хранения продуктов Контейнеры для хранения продуктов "Зеленые Контейнеры" ― 5 шт.
Крышки для контейнеров ― 5 шт.
Обьем и размеры:
a. 2500 мл, L = 23 см, L = 16 см, высота = 9 см.
b. 1500 мл, L = 21 см, L = 14 см, высота = 7 см.
c. 1000 мл, L = 19 см, L = 12 см, высота = 6 см.
d. 650 мл, L = 17 см, L = 10 см, высота = 5 см.
e. 450 мл, L = 15 см, L = 8 см, высота = 4 см.</t>
  </si>
  <si>
    <t>Panasonic NN-ST342M объём 25л, мощность 800Вт, расположение: отдельно стоящая, электронное управление, внутреннее покрытие камеры: эмаль, Автоматическая разморозка, Автоматическое приготовление, диаметр поддона 285мм, размеры ШхВхГ: 48.5 x 28.7 x 40см, цвет корпуса серебристый</t>
  </si>
  <si>
    <t xml:space="preserve">Фритюрница профессиональная 5 л х 2 Ozdemik-5Lх2, Страна производитель
Турция Источник питания Тип установки
Настольный
Электричество Номинальное напряжение
220 В Габариты 600х430х300 мм Напряжение 220 В Мощность 6,5 кВт Количество ванн 2 объём2х5 л Температурный режим+50 … +180°С Материал корпуса ― нержавеющая сталь
</t>
  </si>
  <si>
    <t>Кухонный комбайн Kenwood FPM-250 Мощность 750 Вт; Чаша 2,1 л; Блендер 1,2 л; 2 скорости + импульсный режим; Блендер: есть, объем 1.2 л Емкость чаши: 2.1 л Исполнение: чаша: пластик</t>
  </si>
  <si>
    <t xml:space="preserve">СЕНИОРА Казана с крышкой Тип посуды
Жаровня Материал Чугун Форма Круглая Длина посуды 30.0(см) Ширина посуды 24.0(см) Высота стенок
11.0 (см) Антипригарное покрытие
Эмаль Крышка чугун Производитель  
IKEA
</t>
  </si>
  <si>
    <t>Котел с крышкой алюмин. 40л</t>
  </si>
  <si>
    <t>Котел с крышкой алюмин. 50.0л (Б.Калитва) (17502), </t>
  </si>
  <si>
    <t xml:space="preserve">Котел высокий с крышкой КАТУНЬ Общепит 30.0л Арт.КТ-ОБ-31В (диаметр 35см, высота 35см, нерж.сталь)  Общепит из нержавеющей стали с крышкой из нержавеющей стали.Сварной. Клёпанные ручки., Емкость 30.0 литров. Диаметр 35см. Высота 35см. Материал-нержавеющая сталь.
</t>
  </si>
  <si>
    <t>ТАЗ /ДЕКОЛЬ 12 Л покрытие из эмали защищает пищу от проникновения ионов металла;</t>
  </si>
  <si>
    <t>ТАЗ - 43004-222/4 покрытие из эмали защищает пищу от проникновения ионов металла;</t>
  </si>
  <si>
    <t>Кастрюля эмалированная 9 л, без декора, крышка Размер: 
22 × 26 × 33 cm</t>
  </si>
  <si>
    <t>Термопот "MILATE", 35 л, Объем - 35 л Питания - 1500 Вт; Напряжение - 220 Вольт.</t>
  </si>
  <si>
    <t>прозрачный  2х100 м</t>
  </si>
  <si>
    <t xml:space="preserve">Бак для мусора Материал Полипропилен Объем 100.0 (л) Комплектация колесами 2 (шт) </t>
  </si>
  <si>
    <t xml:space="preserve">Доска разделочная «Матрешка» 320х220х15 мм </t>
  </si>
  <si>
    <t xml:space="preserve">Объем 12л     7л    5л </t>
  </si>
  <si>
    <t>Размер 24х43х13  нерж сталь</t>
  </si>
  <si>
    <t>Каталка для теста  150 гр</t>
  </si>
  <si>
    <t>Тестораскатка-лапшарезка DZM QQM-160 220v 24 35.0x33.5x39.5</t>
  </si>
  <si>
    <t xml:space="preserve">Стопки 50 мл  стеклянное в коробке </t>
  </si>
  <si>
    <t>Клеенка столовая ПВХ на нетканой основе "Колорит", 1,3х25м, арт.109/2</t>
  </si>
  <si>
    <t>Скатерть butta белый 160*220см, п/э Размер
220 × 160 × 0,1</t>
  </si>
  <si>
    <t>Заварочный чайник VICALINA 1 литр Объём 1 литр
Выполнен из высококачественной стали
Фильтр для заварки в комплекте
Подходит для всех типов варочных поверхностей
Можно мыть в посудомоечной машине</t>
  </si>
  <si>
    <t>Фарфоровая плоская</t>
  </si>
  <si>
    <t>Корзинка для фруктов и хлеба бусинки венге 24*9 см (комплект из 2 шт.), Размер
24 × 24 × 9,5</t>
  </si>
  <si>
    <t>Терка для овощей и фруктов Granchio 88781,Тип
Терка плоская односторонняя Основное назначение
Для овощей, 
Для фруктов, 
Многофункциональная</t>
  </si>
  <si>
    <t xml:space="preserve">Электрическая овощерезка (электрошинковка) Culinario Jet Производитель  
Dakine Номинальное напряжение
220 В Объём основго контейнера
1.2 литра, Мощность 35Вт
</t>
  </si>
  <si>
    <t>Самовар на дровах  латунь или медь 5-8л</t>
  </si>
  <si>
    <t>Модель классическая, для работников технического персонала, пищевой и перерабатывающей промышленности. Халат с центральной бортовой застежкой на пуговицы, отложным воротником, накладными карманами. Рукав длинный на манжете. Размер: 44 - 62
Рост 158-164, 170-176
Материал бязь(100% хлопок) пл. 115-120 гр/м2
Цвет белый
ГОСТ 12. 4. 131-83</t>
  </si>
  <si>
    <t>Ложка столовая ПМ Материал - нержавеющая сталь. Длина ложки- 20,5 см</t>
  </si>
  <si>
    <t xml:space="preserve"> Ложка столовая "Прямая Линия" Материал - нержавеющая сталь. Длина - 19,5 см</t>
  </si>
  <si>
    <t>Вилка столовая "Капелька" Материал - нержавеющая сталь. Длина - 20 см</t>
  </si>
  <si>
    <t xml:space="preserve">Удобрение универсальная </t>
  </si>
  <si>
    <t xml:space="preserve">Хоста многолетник </t>
  </si>
  <si>
    <t xml:space="preserve">Канны сортовые красные </t>
  </si>
  <si>
    <t>Канны сортовые желтые</t>
  </si>
  <si>
    <t>20.15.79.900.000.00.0166.000000000001</t>
  </si>
  <si>
    <t>58.11.12.000.000.00.0796.000000000007</t>
  </si>
  <si>
    <t>32.40.12.550.000.00.0796.000000000001</t>
  </si>
  <si>
    <t>22.23.12.900.002.02.0796.000000000000</t>
  </si>
  <si>
    <t>1-2 ,бөлім Казахские сказки Издатель: Алматы кітап 2009 г перплет; тврдый иллюстриванная 159 стр.формат книги: 84х108 116 размер (в х ш ) 265 х 205 (очень большая ) Язык:: Казахский-русский</t>
  </si>
  <si>
    <t xml:space="preserve">Детская литература "Казахские народные сказки" (на трех языках) Автор: Vox Populi
Данный сборник казахских народных сказок о животных рекомендован для увлекательного изучения трех языков: </t>
  </si>
  <si>
    <t>Детская говорящяя книга cо стихами «Құлыншақ» Книга «Қомағай қонжықтар» Книга «Жыл басына таласқан жануарлар» Развивающие игрушки Интерактивный плакат «Сөйлейтін әліппе»  Cказки «АЛАҚАЙ!» Интерактивный плакат «Қызықты саяхат» Развивающие игрушки Мини-компьютер «Тілашар» Интерактивный плакат «Жануарлар» Развивающие игрушки Мышонок «Бәлекей» Детская говорящяя книга cо стихами «Таудай бол!»</t>
  </si>
  <si>
    <t>Mercedec-Benz (белый) Вид машинка материал пластик для мальчика</t>
  </si>
  <si>
    <t xml:space="preserve">"Веселые гонки" Красивый яркий грузовичок с большим розывым бантель материал пластик цвет сирен - розовый </t>
  </si>
  <si>
    <t>Арматура для бачка боковой клапан 1/2", пластик (манжет восьмерка) АБ 118  (для детского унитаза)</t>
  </si>
  <si>
    <t>21.20.13.990.623.00.0778.000000000000</t>
  </si>
  <si>
    <t>21.20.13.990.465.00.0778.000000000000</t>
  </si>
  <si>
    <t>21.20.13.940.005.00.0778.000000000000</t>
  </si>
  <si>
    <t>21.20.13.990.526.00.0872.000000000000</t>
  </si>
  <si>
    <t>21.20.11.800.027.00.0872.000000000000</t>
  </si>
  <si>
    <t>21.20.13.900.002.00.0778.000000000000</t>
  </si>
  <si>
    <t>21.20.13.990.188.00.0778.000000000000</t>
  </si>
  <si>
    <t>21.20.13.990.423.00.0778.000000000002</t>
  </si>
  <si>
    <t>32.50.13.700.009.00.0796.000000000001</t>
  </si>
  <si>
    <t>14.12.30.100.000.00.0715.000000000000</t>
  </si>
  <si>
    <t>14.12.30.100.000.00.0778.000000000001</t>
  </si>
  <si>
    <t>21.20.13.990.412.00.0872.000000000000</t>
  </si>
  <si>
    <t>21.20.13.990.345.00.0778.000000000000</t>
  </si>
  <si>
    <t xml:space="preserve"> 21.20.24.900.004.00.0778.000000000000</t>
  </si>
  <si>
    <t>21.20.24.900.003.00.0778.000000000000</t>
  </si>
  <si>
    <t>21.20.24.200.003.00.0778.000000000000</t>
  </si>
  <si>
    <t>Раствор аммика 10%-20 мл-10 шт</t>
  </si>
  <si>
    <t>Йод</t>
  </si>
  <si>
    <t>Валидол 0,06№10 таблетки-30шт</t>
  </si>
  <si>
    <t>Валериана 0,02 гр №50 таблетки-20 шт</t>
  </si>
  <si>
    <t>Йод 5% 20мл во флаконах -10 шт</t>
  </si>
  <si>
    <t>Сульфацетамид 20% - 10мл -30 шт</t>
  </si>
  <si>
    <t>Кеторолак 10мг №20 таблетки -10шт</t>
  </si>
  <si>
    <t>Нитроглцирин 0,0005 №40 таблетки - 10 шт</t>
  </si>
  <si>
    <t>Парацетамол 0,2 №10 таблетки (для детей от 0 до 18 лет ) 20 шт</t>
  </si>
  <si>
    <t>Пакет перевязочный с одной подушечкой 13 х 11 см-30 шт</t>
  </si>
  <si>
    <t>Перчатки медцинские стерильные №100- 1шт</t>
  </si>
  <si>
    <t>Перчатки медцинские нестерильные №100- 1шт</t>
  </si>
  <si>
    <t>Раствор перекиси водорода 3%-40 мл-30шт</t>
  </si>
  <si>
    <t>Уголь активированный 0,5 №10 таблетки 100 шт</t>
  </si>
  <si>
    <t>Салфетки марлевые стирильные 29х45 см №5-30шт</t>
  </si>
  <si>
    <t>Салфетки марлевые стирильные 16х14 см №10 -30шт</t>
  </si>
  <si>
    <t>Бинт стерильнный 5х10 см 50 шт</t>
  </si>
  <si>
    <t>Бинт стерильнный 7х14см -50 шт</t>
  </si>
  <si>
    <t>Марля медицинская нестирильная 20шт</t>
  </si>
  <si>
    <t>10.82.23.900.001.00.0166.000000000003</t>
  </si>
  <si>
    <t>10.72.12.531.000.00.0166.000000000000</t>
  </si>
  <si>
    <t>11.07.11.320.000.01.0868.000000000013</t>
  </si>
  <si>
    <t>11.07.11.310.000.01.0868.000000000018</t>
  </si>
  <si>
    <t>10.83.13.200.000.00.5111.000000000000</t>
  </si>
  <si>
    <t>10.83.13.100.000.00.5111.000000000000</t>
  </si>
  <si>
    <t>10.81.13.330.000.01.0166.000000000000</t>
  </si>
  <si>
    <t xml:space="preserve"> 10.39.25.200.000.00.0166.000000000000</t>
  </si>
  <si>
    <t>22.22.13.000.006.00.0796.000000000017</t>
  </si>
  <si>
    <t>26.52.14.400.000.00.0796.000000000000</t>
  </si>
  <si>
    <t>23.13.13.100.000.00.0796.000000000001</t>
  </si>
  <si>
    <t>27.51.24.300.000.00.0796.000000000003</t>
  </si>
  <si>
    <t>27.51.24.990.008.00.0796.000000000005</t>
  </si>
  <si>
    <t>Twix, Mars, Snickers</t>
  </si>
  <si>
    <t>"Марсианка" чизкейк (весовые)</t>
  </si>
  <si>
    <t>"Маска" Рахат (весовые)</t>
  </si>
  <si>
    <t>Зула "ZULA" леденцы (мультивитамин, лесная ягода, гранат, дикая вишня)</t>
  </si>
  <si>
    <t>Konti "Mone"</t>
  </si>
  <si>
    <t>песочное, с шоколадом</t>
  </si>
  <si>
    <t>песочное с арахисом "Чешские традиции"</t>
  </si>
  <si>
    <t xml:space="preserve"> Без газа 0,5л "Tassay"</t>
  </si>
  <si>
    <t xml:space="preserve"> Без газа 19л "Серебряная"</t>
  </si>
  <si>
    <t xml:space="preserve">  Greenfield(черный) в пакетиках для разовой заварки 100*2г.</t>
  </si>
  <si>
    <t xml:space="preserve"> Greenfield (зеленый)</t>
  </si>
  <si>
    <t xml:space="preserve"> Рафинад</t>
  </si>
  <si>
    <t xml:space="preserve"> Порционный President, сливки 10%</t>
  </si>
  <si>
    <t>корзина для бумаг на 10-12л, сетка</t>
  </si>
  <si>
    <t>Рекламно-производственная компания "Navoka Group"</t>
  </si>
  <si>
    <t>бумажное, стандартный рулон</t>
  </si>
  <si>
    <t>Материал пластик, металл с высокими бортиками и ручками, противоскользящее покрытие. Цвет черный.</t>
  </si>
  <si>
    <t>с крышкой, крышка из пластика, прозрачный поликарбонат</t>
  </si>
  <si>
    <t>электричекий,Мощность 2200 Вт. Объем 1.7 л. Корпус изготовлен из экологического термостойкого пластика. Автоматическое отключение при закипании воды. Устройство защиты при включении без воды. Защита от перегрева. Крышка с фиксатором. Съемный фильтр</t>
  </si>
  <si>
    <t>Мощность: 750 Вт | Объем: 3,3 л | Тип нагревательного элемента: закрытая спираль | Индикатор уровня воды | Материал корпуса: нержавеющая сталь | Цвет: серебристый</t>
  </si>
  <si>
    <t>32.99.59.900.041.00.0796.000000000000</t>
  </si>
  <si>
    <t>13.92.22.200.001.00.0796.000000000004</t>
  </si>
  <si>
    <t>31.00.11.700.001.02.0796.000000000000</t>
  </si>
  <si>
    <t>Набор для пикника</t>
  </si>
  <si>
    <t>Походный набор посуды на 6 персон Набор включает в себя: тарелки на 6 человек, 6 стаканов, 6 вилок, 6 ложек, 6 ножей, солонку и перечницу.</t>
  </si>
  <si>
    <t>Количество спальных мест: 6 (на двухъярусных кроватях)• Длина 3.40 м • Ширина 4.00 м • Высота боковой стенки 1.70 м • Высота по гребню 2.30 м • Полезная площадь 19.00 м2 • Масса палатки на стальном каркасе 35 кг</t>
  </si>
  <si>
    <t> “На привале” себе или в качестве презента друзьям-туристам. Набор шашлычника состоит:– 6 шампуров из нержавейки длиной 35 см – 4 металлические рюмки, 85 мл – солонка – перечница – раскладной стул.</t>
  </si>
  <si>
    <t>В набор входят:  Лопата.Штык-нож.Пила.Топор.Рукоятка Чехол Материал: металл, плащевка Размеры товара, см: 45х15х4 Комплектация: 6 предметов</t>
  </si>
  <si>
    <t>набор для пикника в корзине на две персоны 18000тг</t>
  </si>
  <si>
    <t>Стул Походный ПС3 складной усиленный на замкнутых опорах. Пластиковые уголки, обеспечивают дополнительную устойчивость. Стул на металлокаркасе четырехопорный опорный. Сидение и спинка изготовлены из материала с водоотталкивающей пропиткой. Высота стула до сиденья 40 см. Выдерживает нагрузку до 90 кг. Вес 1,73 кг. Диаметр трубки 16мм. Легко трансформируется!</t>
  </si>
  <si>
    <t>32.99.11.900.010.01.0796.000000000000</t>
  </si>
  <si>
    <t>32.99.11.900.016.02.0796.000000000000</t>
  </si>
  <si>
    <t>25.99.29.300.002.00.0796.000000000000</t>
  </si>
  <si>
    <t xml:space="preserve">Назначение: Газодымозащитный комплект универсальный (ГДЗК-У) предназначен для защиты органов дыхания, глаз и кожных покровов головы взрослых и детей старше 12 лет от воздействия токсичных продуктов горения, включая монооксид углерода, опасных химических веществ (ОХВ) и аэрозолей, образующихся при пожарах и других чрезвычайных ситуациях техногенного характера.
ГДЗК-У используется при эвакуации населения из помещений гостиниц, жилых и административных зданий, больниц, сооружений с массовым пребыванием людей и других аналогичных объектов, при аварийных ситуациях на транспорте.
ГДЗК-У относится к средствам защиты фильтрующего типа и применяется при объемном содержании кислорода в воздухе не менее 17%. ГДЗК-У - средство защиты одноразового использования.
Состав: Комплект ГДЗК-У состоит из защитного капюшона, снабженного смотровым окном, регулируемым оголовьем и эластичным шейным обтюратором, подмасочника с клапанами вдоха и выдоха, фильтрующе-поглощающей коробки, герметичного пакета, вложенного в сумку.
Защитные свойства: ГДЗК-У обеспечивает универсальную и эффективную защиту в течение не менее 30 минут от:
Наименование характеристики Показатели
Время защитного действия, мин. не менее 30
Защитные свойства защита от токсичных веществ (оксид углерода, цианистый водород, хлористый водород, акролеин) и вредных веществ (аэрозоли, аммак, окислы азота, диоксид серы, хлор, бензол, толуол, фтористый водород, сероводород фторорганические соединения) и др.
Время приведения в готовность и надевания, с. не более 25
Температурные условия применения обеспечивает защиту при t окружающей среды от 0 до +600 С, сохраняет защитные свойства при кратковременном воздействии t 8500 C(открытое пламя) в течении 5 сек
Универсальность Прост и удобен в эксплуатации, не требует специального обучения, комплект имеет один универсальный размер. Возможность использования людьми, имеющими объемные прически, длинные волосы и очки
Масса изделия не более, г 800
Срок хранеия Гарантийный срок хранения  5 лет
</t>
  </si>
  <si>
    <t xml:space="preserve">Фильтр предназначен для промышленных защищает от неорганических газов и паров (галогены, сернистый газ, хлорциан, сероуглерод, хлористый водород, синильная кислота), аэрозолей (пыль, дым, туман), кроме монооксида углерода.
Комбинированный фильтр «Бриз-3001» В2Р3 предназначен для очистки загрязнённого воздуха от аэрозольных частиц высокотоксичных веществ, содержащихся в пыли.
Комбинированный фильтр «Бриз-3001» В2Р3 предназначен для очистки загрязнённого воздуха от аэрозольных частиц высокотоксичных веществ, содержащихся в пыли, дыме или тумане, а также от газов и паров неорганических веществ (например, галогены, сероводород, синильная кислота, хлорциан, сероуглерод), кроме оксида углерода.
Корпус фильтра изготовлен из специальной пластмассы и снаряжён противоаэрозольным фильтром из фильтрующего материала и поглощающим слоем (шихтой) из сорбента.
Комбинированный фильтр «Бриз-3001» B2Р3 используется в составе фильтрующего противогаза (с полнолицевой маской). Фильтр B2P3 может подсоединяться непосредственно к маске или с помощью соединительной трубки.
 Наименование характеристики Значение
Диаметр, мм 109
Высота, мм 113
Масса, г 450
Соединительная резьба соответствует ГОСТ Р 12.4.214-99, мм 40х3,5
Сопротивление фильтра, Па, не более:
- при постоянном расходе 30 дм3/мин 260
- при постоянном расходе 95 дм3/мин 980
Коэффициент проницаемости противоаэрозольного фильтра, %, не более 0.05
Время защитного действия по тест-веществу, мин, не менее:
- при концентрации сероводорода 7,1 мг/дм3 40
Максимальная концентрация паров (газов) химических веществ при пользовании фильтром, % (об.) 0,1
Гарантийный срок хранения, лет 5
</t>
  </si>
  <si>
    <t>Теплоотражательный комплект предназначен для защиты пожарных от воздействий резких и многократно повторяющихся перепадов внешней температуры при проведении разведки, тушении пожаров и проведении аварийно-спасательных работ. Защитные  комплект Теплоотражатель ТОК-200 для  личного состава ГО команды пожаротушения.
 Защищает от: 
• Повышенных температур (от -40 до +200 °С); 
• Теплового излучения; 
• Пламени; 
• Воды; 
• Поверхностно-активных веществ; 
Комплектность: 
• Куртка; 
• Брюки; 
• Капюшон; 
• Перчатки; 
• Бахилы;</t>
  </si>
  <si>
    <t xml:space="preserve">Костюм фильтрующей защитной одежды ФЗО-МП предназначен для выполнения регламентных и ремонтных работ, а также при ликвидации аварий, эвакуации пострадавших из опасной зоны.
Костюм обеспечивает защиту кожных покровов человека от воздействия паров высокотоксичных хими-ческих продуктов: гидразина и его производных, аминов, окислов азота. Обладает фунгицидными и бактерицидными свойствами. Защитные  одежда ФЗО-МП для  личного состава ГО команд аварийно-спасательного и  радиационно-химического наблюдения.
 Техническое описание
Костюм состоит из куртки с капюшоном и брюк. Костюм двухслойный: верхний слой изготовлен из хлопколавсановой ткани с кислотозащитной пропиткой; внутренний — из хлопчатобумажной ткани с химзащитной пропиткой. Оба слоя сшиты в швах.
В состав костюма входят белье из хлопчатобумажной ткани (рубашка и брюки) и перчатки.
Изделие эксплуатируется в сочетании с фильтрующим противогазом и защитной обувью.
</t>
  </si>
  <si>
    <t xml:space="preserve">Пояс пожарный спасательный (ППС) - предназначен для страховки пожарных при работе на высоте, спасания людей и самоспасания пожарных во время тушения пожаров и проведения связанных с ними первоочередных аварийно-спасательных работ, а также для ношения топора пожарного и карабина.
Для  личного состава ГО команд: аварийно-спасательного ,  радиационно-химического наблюдения, материально технического обеспечения и команды пожаротушения. ПС имеет самозатягивающуюся пряжку, работающую по принципу заклинивания поясного ремня по всей ширине ленты. Механизм пряжки позволяет легко осуществлять подгонку пояса по талии и очень надежен. Проскальзывание ремня в пряжке, при приложении любой нагрузки — исключено. Ременная лента с термостойкой пропиткой сохраняет свои свойства в течение всего срока эксплуатации.     
Технические характеристики: 
 Масса пояса - не более 0,87 кг; 
 Ширина поясного ремня  - 85 мм; 
 Диапазон рабочих температур: 
 от минус  40 до +200°С; 
 Статическая разрушающая нагрузка ППС - не менее 15 кН; 
 Назначенный ресурс работы ППС при проведении операции самоспасания с высоты -  не менее 100 циклов применения.
</t>
  </si>
  <si>
    <t>Лестница-штурмовка пожарная ручная предназначена для подъема личного состава пожарных и спасательных формирований на любые этажи зданий, перекрытия. Используется в пожарных и спасательных подразделениях гражданской обороны для борьбы с очагами пожара и выполнения спасательных работ на высотах, для подъема на этажи зданий через окна. Лестница штурмовка - лестница ручная пожарная, конструктивно состоящая из двух параллельных тетив, жестко соединенных поперечными опорными ступеньками, и оборудованная крюком для подвески на опорную поверхность. Используется в пожарных подразделениях гражданской обороны для борьбы с очагами пожара и выполнения спасательных работ на высотах, для подъема на этажи зданий через окна.Нормативный документ: ТУ 4854-034-00323890-99  ЛШ (4,1 метра, 11кг)</t>
  </si>
  <si>
    <t>28.23.12.100.000.00.0796.000000000000</t>
  </si>
  <si>
    <t>28.23.23.900.005.00.0796.000000000000</t>
  </si>
  <si>
    <t xml:space="preserve">Калькулятор бухгалтерский ,16 р., 206х155х35мм </t>
  </si>
  <si>
    <t>Степлер М100, до 100 листов, чёрный, ERICH KRAUSE</t>
  </si>
  <si>
    <t>31.09.11.000.003.00.0796.000000000018</t>
  </si>
  <si>
    <t>31.01.12.900.006.00.0796.000000000009</t>
  </si>
  <si>
    <t>31.01.12.900.001.02.0796.000000000015</t>
  </si>
  <si>
    <t>31.01.12.900.006.00.0796.000000000005</t>
  </si>
  <si>
    <t>31.00.13.500.001.00.0796.000000000052</t>
  </si>
  <si>
    <t>32.99.59.900.038.00.0796.000000000001</t>
  </si>
  <si>
    <t>Кресло</t>
  </si>
  <si>
    <t>Металлический шкаф для хранения ключей от помещении - ключница КЛ-40С,Страна производитель: Россия; Метериал: Сталь покрытая порошковой краской; Вместимость ключей: 40 шт, Тип замка: Ключевой.</t>
  </si>
  <si>
    <t>Стол офисный эргономичный, BW 53, Габариты: Длинна: 160 см. Ширена: 80 см. Высота 75 см, основа материал из ЛДСП, кромка из ПВХ. цвет мебели: светло ореховый в полоску дерева.</t>
  </si>
  <si>
    <t xml:space="preserve">Тумба офисная. Модель: ТМ-1 Мобильная с замком, материал: ЛДСП, кромка из ПВХ. Габариты: Длинна: 42 см. Ширена: 56 см. Высота от пола 58 см, на 4-х колесиках, с выдвижными полками, цвет мебели: светло ореховый в полоску дерева. </t>
  </si>
  <si>
    <t>Шкаф офисный. Модель: ШО-2, размеры: 830*500*1820 Н, материал: ЛДСП, кромка из ПВХ. цвет мебели: светло ореховый в полоску дерева.</t>
  </si>
  <si>
    <t xml:space="preserve"> Стол для переговоров. Габариты: Длинна: 300 см. Ширина: 100 см. Высота: 75 см, основа материал из ЛДСП, кромка из ПВХ. цвет мебели: светло ореховый в полоску дерева.</t>
  </si>
  <si>
    <t>Стул офисный Танго, модель 216 Люкс. Материал: каркас – хром, обивка – кожа. Цвет: черный.</t>
  </si>
  <si>
    <t>Кресло офисная: крестовина – дерево; подлокотники – дерево; обивка – кожа; с высокой спинкой; регулируемая по высоте; с системой качания в любой положения.</t>
  </si>
  <si>
    <t xml:space="preserve">Фальшпол: CBI Europe (Italy), плита толщиной 30мм,пьедестал высотой 200мм, с финишным покрытием. Без пьедестала и стрингеров. Напольная панель с деревовлокнистой сердцевиной, в алюминиевой фольге, с финишным покрытием антистатическим PVC (керомическое покрытие) 600х600х30мм </t>
  </si>
  <si>
    <t>31 календарных дней со дня заключения договора</t>
  </si>
  <si>
    <t>26.30.23.900.029.00.0796.000000000002</t>
  </si>
  <si>
    <t>26.20.17.100.000.00.0796.000000000015</t>
  </si>
  <si>
    <t xml:space="preserve">МФУ (принтер, сканер, копир, факс)
для большого офиса;
4-цветная лазерная печать
до 30 стр/мин;
макс. формат печати A3 (297 × 420 мм);
цветной ЖК-дисплей;
двусторонняя печать;
автоподача оригиналов при сканировании;
Ethernet;                Поддержка AirPrint;      Веб-интерфейс;              ЖК-дисплей диагональю 8,06 см </t>
  </si>
  <si>
    <t xml:space="preserve">МФУ (принтер, сканер, копир, факс) лазерный для среднего офиса;          печать до 25 стр/мин;                            Тип сканера:
планшетное, с автоматическим устройством подачи документов (АПД);    сенсорный ЖК-дисплей                         </t>
  </si>
  <si>
    <t>Тип: VoIP-телефон;      Поддержка: H.323;      Интерфейсы: LAN;     Поддержка PoE;    Конференц-связь;
Громкая связь;
Web-интерфейс;</t>
  </si>
  <si>
    <t>Интерфейс: DVI, VGA; диагональ 21,5 дюймов</t>
  </si>
  <si>
    <t>31.01.11.900.000.00.0796.000000000001</t>
  </si>
  <si>
    <t>Машина шлифовальная</t>
  </si>
  <si>
    <t>Машина ЗУБР углошлифовальная, плавный пуск, 230мм, 6000об/мин, 2100Вт, Код: ЗУШМ-230-2100П Алматы</t>
  </si>
  <si>
    <t>Машина ЗУБР углошлифовальная, 125мм, 11000об/мин, 800Вт, Код: ЗУШМ-125-800 Алматы</t>
  </si>
  <si>
    <t xml:space="preserve"> Высота-длина-ширина 3000 х1855х785  40800 5 полок,            Стеллаж металлический стационарный используется на складах, в офисах, библиотеках, архивах, магазинах, рынках, домах и любых других хранилищах.
Прайс-лист на стеллажи с нагрузкой на полку 300 кг
Последняя полка является замыкающей, «крышкой стеллажа». Пример: если в комплекте 4 полки: три находятся под нагрузкой, а четвертая сверху замыкает стеллаж.</t>
  </si>
  <si>
    <t>27.51.25.900.001.00.0796.000000000002</t>
  </si>
  <si>
    <t xml:space="preserve">Напольный пурифайер с 4-х ступенчатой UF фильтрацией. Электро-магнитные краны подачи воды. Высота 1200мм, бак горячей воды 2л., бак холодной воды 5л. Бесшумный компрессор </t>
  </si>
  <si>
    <t>26.51.45.300.007.00.0796.000000000000</t>
  </si>
  <si>
    <t>26.51.84.350.000.00.0796.000000000000</t>
  </si>
  <si>
    <t>27.12.31.990.000.00.0839.000000000000</t>
  </si>
  <si>
    <t>26.52.28.500.000.01.0796.000000000000</t>
  </si>
  <si>
    <t>27.11.50.800.000.00.0796.000000000001</t>
  </si>
  <si>
    <t>Измеритель сопротивления изоляции</t>
  </si>
  <si>
    <t xml:space="preserve"> Блок электронный</t>
  </si>
  <si>
    <t>Панель управления</t>
  </si>
  <si>
    <t>измеритель сопротивления обмоток СА640 предназначен для контроля и измерения сопротивления постоянному току электрических цепей, имеющих значительную индуктивность, обмоток трехфазных и однофазных трансформаторов, генераторов и электродвигателей, применяемых в энергетике, промышленности и на транспорте, а также для размагничивания магнитной системы трансформаторов при проведении их испытаний.</t>
  </si>
  <si>
    <t>Электронный блок автоматического управления одним или двумя насосами с
погружными электродвигателями серии WILO-Drain</t>
  </si>
  <si>
    <t>Оборудование устройств релейной защиты, автоматизированной системы управления технологичекским процессом, устроиств измерений и АСКУЭ которые будут преобретаться по мере необходимости в процессе эксплуатаций. (январь-декабрь)</t>
  </si>
  <si>
    <t xml:space="preserve">Таймер:
Интервальное время «Клапан закрыт»   0,5 – 45 мин.
Интервальное время «Клапан открыт»   0,5 – 10 сек.
Напряжение питания     24 – 240В переменного тока 50-60Гц /  
Клапан:
Тип клапана       2/2 ходовые прямого действия
Присоединения (Вход/Выход)    1/2” BSP или NPT
Максимальное давление     0-80 бар (8 МПа)
</t>
  </si>
  <si>
    <t xml:space="preserve">Таймер:
Интервальное время «Клапан закрыт»   0,5 – 45 мин.
Интервальное время «Клапан открыт»   0,5 – 10 сек.
Напряжение питания     24 – 240В переменного тока 50-60Гц /
Клапан:
Тип клапана       2/2 ходовые прямого действия
Присоединения (Вход/Выход)    1/2” BSP или NPT
Максимальное давление     0-16 бар (1,6 МПа)
</t>
  </si>
  <si>
    <t xml:space="preserve">Индуктивный датчик с аналоговым выходом
NI15-M30E-LIU-H1141. 
Рабочее напряжение 15…30В; 
выход по напряжению 0…10В; 
токовый выход 0…20мА
Диапазон измерений [A…B] 2…12мм
Условия монтажа не заподлицо 
Температура окружающей среды -25…+70°C Рабочее напряжение 15… 30В 
Номинальное напряжение на изоляции - &lt;= 0.5 кВ Защита от короткого замыкания да 
Защита от обрыва провода/ обратной полярности yes/ полн. 
Выходная функция 4-проводн.,
Конструкция цилиндр с резьбой, M30 x 1.5 Размеры 77 мм 
Материал корпуса Металл, CuZn, хромирован. Материал активной поверхности пластмасса, PA Макс. момент затяжки гайки 75 Нм 
Соединение разъем, M12 x 1 
Вибростойкость 55 Гц (1 мм) 
Ударопрочность 30 g (11 мс) 
Класс защиты IP67
</t>
  </si>
  <si>
    <t>28.29.12.330.000.00.0796.000000000001</t>
  </si>
  <si>
    <t>28.13.14.130.000.01.0796.000000000000</t>
  </si>
  <si>
    <t>28.13.14.900.002.02.0796.000000000086</t>
  </si>
  <si>
    <t>28.14.11.390.000.00.0796.000000000076</t>
  </si>
  <si>
    <t>28.41.21.200.000.00.0796.000000000001</t>
  </si>
  <si>
    <t>28.41.22.700.000.00.0796.000000000000</t>
  </si>
  <si>
    <t>28.41.23.330.000.00.0796.000000000002</t>
  </si>
  <si>
    <t>28.41.22.100.000.00.0796.000000000000</t>
  </si>
  <si>
    <t>Станок сверлильный</t>
  </si>
  <si>
    <t>Лодка</t>
  </si>
  <si>
    <t>Воздуходувка Q=6,4 m³/мин, N=7,5 кВт, 2AF51M2-MH-50-6,4-3-7,5,  ТОО "Эйкос"</t>
  </si>
  <si>
    <t>Установка электролизная, для получения низкоконцентрированного электролического гипохлорита натрия, обеззараживания воды, производительность</t>
  </si>
  <si>
    <t xml:space="preserve"> Насос дозатор Р=4 бар, N =0,58 кВТ, ТОО "Эйкос"</t>
  </si>
  <si>
    <t xml:space="preserve"> Тип насоса F3- 103*-1          Q=4 M³/ч, Н=11м, N=0,75 кВТ, ТОО "Эйкос"</t>
  </si>
  <si>
    <t>Гидравлическая часть насоса WILO Hellx V 2210 - 3/25/E/KS/50 - 42 FF300(4123320)</t>
  </si>
  <si>
    <t>Фекальный погружной насос ЦМК 16 - 27, подача - 16м3/ч , напор - 27 м, Производства Россия</t>
  </si>
  <si>
    <t>Наконечник игольчатого клапана X3CrNiMo 13 - 4</t>
  </si>
  <si>
    <t>Надувная резиновая лодка Фрегат М2 Производства Россия</t>
  </si>
  <si>
    <t>Уплотнительное кольцо иглы X3CrNiMo 13 - 4</t>
  </si>
  <si>
    <t>Токарный станок CU500 М/3000 мм  частота вращения 2000 об/мин , мощность - 7,5 кВт , масса - 4250 кг , расстояние между центрами - 3000 мм</t>
  </si>
  <si>
    <t>Вертикальный фрезерный станок Серии  6Т13 с тисками , мощность  - 11 кВт , размеры стола 400 - 1600 , частота вращения - 1600 об/мин , масса -  4300 кг</t>
  </si>
  <si>
    <t xml:space="preserve">Станок точильно - шлифовальный двухсторонний ТШ - 3 с пылесосом  диаметр круга - 400 мм , высота круга - 50 мм , мощность - 3 кВт ,частота вращения 1000 - об/мин , масса - 220 кг  </t>
  </si>
  <si>
    <t>Вертикально - сверлильный станок 2 Т150 с тисками, диапазон сверления стали ,мм  сталь 45( 50), чугун СЧ20 (60)  Диапазон нарезаемой резьбы М3 - М42 Размер рабочей поверхности мм стола  610 х 605 мм , плиты 615 х 630 мм , Количество Т - образных пазов3 , мощность - 4 кВт ,частота вращения - 2000 об/мин , масса - 1040 кг</t>
  </si>
  <si>
    <t>25.11.23.590.002.00.0796.000000000003</t>
  </si>
  <si>
    <t>31.01.11.100.000.00.0796.000000000000</t>
  </si>
  <si>
    <t>31.02.10.700.000.00.0839.000000000000</t>
  </si>
  <si>
    <t>27.51.11.100.001.00.0796.000000000019</t>
  </si>
  <si>
    <t>27.51.11.100.002.00.0796.000000000011</t>
  </si>
  <si>
    <t>28.93.17.100.001.00.0796.000000000000</t>
  </si>
  <si>
    <t>31.00.13.500.001.00.0796.000000000046</t>
  </si>
  <si>
    <t xml:space="preserve"> Морозильник</t>
  </si>
  <si>
    <t xml:space="preserve"> Кресло</t>
  </si>
  <si>
    <t xml:space="preserve">Бензиновый двигатель Тип травосборника  
Мягкий Материал деки  
Пластик Ширина скашивания
46 см Рекомендуемая площадь скашивания
1400 кв.м Количество скоростей движения
1.00 Выброс травы
в травосборник Возможность установки
мульчирующей насадки Мощность
3.16 л.с.
Рабочий объем Ручка
складная с регулируемой высотой
Материал корпуса
сталь
Количество колес
четырехколесная
Комплектация
травосборник, диск/нож
Вес
32.5 кг
190 куб.см
</t>
  </si>
  <si>
    <t xml:space="preserve">Стеллаж для сушки посуды СКТ-1/1200 (на 180 тарелок), Сборно-разборная конструкция
Полки и стойки выполнены из нержавеющей стали AISI 430 толщиной 0,8 мм
Каждая полка рассчитана на 45 тарелок
Нижняя полка снизу имеет общий лоток для сбора воды
Полки могут устанавливаться на разных уровнях с шагом 50 мм
</t>
  </si>
  <si>
    <t xml:space="preserve">Для обработки и разделывания пищевых продуктов Тип стола
Островной Длина700 Ширина стола 1000-2000
 Высота 850    Материал
Нержавеющая сталь   Материал корпуса и каркаса сталь
</t>
  </si>
  <si>
    <t>Материал фасада: МДФ покрытый пленкой ПВХ:
Материал корпуса: ЛДСП российского производства, цвет- белый:
Ручка: 128 мм, цвет- бронза:
Столешница: толщина- 36 мм, цвет- белый мрамор:
Направляющие: с доводчиками
Комплектующие: мойка, сушилка</t>
  </si>
  <si>
    <t xml:space="preserve">Холодильник Side-bay-Side LGGC- M237 JENV  общий польезный объем 626 объем холодильный камеры 406 ширина 91см  глубина 71см высота 175 см </t>
  </si>
  <si>
    <t xml:space="preserve">МОРОЗИЛЬНИК-ЛАРЯ POZIS FH-258-1 Производитель  
Pozis Общий объем  480 л Размораживание морозильной камеры  
ручное Количество дверей  1 Тип управления  
Электронно-механическое Высота 870.0(мм) Ширина 1700(мм)
Глубина 735 (мм) вес 70кг
</t>
  </si>
  <si>
    <t>Тестомесильная машина МТ-12, Производительность, кг/ч, не более 50
Номинальная потребляемая мощность, кВт 0.81
Мощность установленного электродвигателя, кВт 0.55
Масса, кг, не более 63
Род тока однофазный, переменный
Номинальное напряжение, В 220
Габаритные размеры, мм, не более: ДxШxВ 625x350x685
Вместимость дежи, л 16 Габаритные размеры:    длина- 2850 мм:
ширина- 600 мм:
высота- 2170 мм</t>
  </si>
  <si>
    <t>Кресло офисное, эргономичное. Материал: ткань в комбинции сеткой. Крестовина, каркас: Хромированные. Подлокотники: комбинация хрома с пластиком, регулируемые. Высота: 101-111см.</t>
  </si>
  <si>
    <t>Кресло  Спинка выполнена из эластичной "дышащей" сетки, сидение эргономичной формы имеет скругленный передний край; механизм качания с фиксацией в горизонтальном положении; пластиковые подлокотники, регулируемые по высоте; регулируемое по высоте сидение; алюминиевая база</t>
  </si>
  <si>
    <t>26.20.13.000.008.00.0796.000000000001</t>
  </si>
  <si>
    <t>26.20.11.100.002.00.0796.000000000004</t>
  </si>
  <si>
    <t>26.20.16.300.006.00.0796.000000000020</t>
  </si>
  <si>
    <t xml:space="preserve"> Ноутбук</t>
  </si>
  <si>
    <t>Моноблок i3-6100T/4GB/500GB/DOS/SM ODD/1yw/USB Slim kbd/USBmouse/Easel Stand/BCM 802.11n Bt                         Тактовая частота процессора:
 3.2 ГГц;Объем оперативной памяти: 4 Гб;Бренд GPU: Intel
Графический процессор: HD Graphics</t>
  </si>
  <si>
    <t>Ноутбук i5-5200U, 4GB, 500GB, UMA, DVD+-RW, Webcam, BT, W7p64W8.1p, kbd TP, FPR.Тактовая частота процессора:2.2 ГГц;Размер экрана:15.6 дюймов;Объем оперативной памяти:4 Гб;
Бренд GPU:Intel;
Графический процессор:HD 5500 Graphics;Объем видеопамяти:
 SMA;Операционная система:
    Windows 7 Pro</t>
  </si>
  <si>
    <t>Принтер/сканер/копир поточное сканирование, лазерный, в комплекте со шнурами</t>
  </si>
  <si>
    <t>Спинка выполнена из эластичной «дышащей» сетки, мягкое обитое сидение, ткань гобелен.</t>
  </si>
  <si>
    <t>Компьютер для работы Моноблок i3-6100T/4GB/500GB/DOS/SM ODD/1yw/USB Slim kbd/USBmouse/Easel Stand/BCM 802.11n Bt                         Тактовая частота процессора:
 3.2 ГГц;Объем оперативной памяти: 4 Гб;Бренд GPU: Intel
Графический процессор: HD Graphics</t>
  </si>
  <si>
    <t>29.10.22.300.000.00.0796.000000000001</t>
  </si>
  <si>
    <t>29.10.41.400.000.00.0796.000000000010</t>
  </si>
  <si>
    <t>29.10.24.900.000.00.0796.000000000003</t>
  </si>
  <si>
    <t>28.22.20.200.001.00.0796.000000000002</t>
  </si>
  <si>
    <t>28.96.10.990.027.00.0796.000000000000</t>
  </si>
  <si>
    <t>28.96.10.990.026.00.0796.000000000000</t>
  </si>
  <si>
    <t>30.12.19.300.002.01.0796.000000000000</t>
  </si>
  <si>
    <t>29.10.52.000.003.00.0796.000000000000</t>
  </si>
  <si>
    <t>26.51.11.500.001.00.0796.000000000000</t>
  </si>
  <si>
    <t xml:space="preserve">объем двигателя 1,6 л., тип трансмиссии 1,6МТ., Мощность двигателя 140 л.с., тип двигателя  бензиновый, комплектация классик,
Габаритная ширина мм-1775
Габаритная высота мм-1465
Емкость топливного бака л-55
Колесная база мм -2700
</t>
  </si>
  <si>
    <t xml:space="preserve">Мощность двигателя  не менее 340л/с, Количество передач не менее - вперед-10,назад-2
 Рабочий объём не менее-9,73л.
Модель   ZZ3327N384D
Колесная  формула 6х4
Длина/Ширина/Высота ,мм 8614х2496х3386
 Максимальная грузоподьемност,кг не менее  25000 
Размер шины 12.00R20 
Экологический стандарт-Евро-4
Количество расположения цилиндров – 6, рядное
</t>
  </si>
  <si>
    <t xml:space="preserve">Модификация (двигатель) 2.7 i (152 Hp)   Мощность не менее 152 л.с. /4об./мин. 
 Тип кузова  Пикап , 
Объем двигателя не менее 2694 см3  ,
 Крутящий момент 240 Нм /4000 об./мин.  Тип двигателя - Бензин
Тип транмиссия-6АТ
Длина не менее- 4705мм
Высота менее-1795мм
Ширина не менее-1840мм
Вес -1880кг
</t>
  </si>
  <si>
    <t xml:space="preserve">(4.6 л, автомат, 309 л.с., 5 мест
 Объем двигателя (л) не менее 4.6 л, автомат, 309 л.с.,
Мощность двигателя (л.с.): 309
Тип трансмиссии: 6AT
Тип двигателя: бензиновый
Комплектация: Терра (B0)
КОМПЛЕКТАЦИЯ 
17" легко сплавные диски, шины 285/65R17
Полноразмерное запасное колесо (под днищем)
Светодиодные LED фары ближнего и дальнего света
Светодиодные дневные ходовые огни (LED DRL)
Передние светодиодные противотуманные LED фары
Задние противотуманные фонари
Обыватели фар
2-х зонный климат контроль
Антиблокировочная система тормозов 
,(ABS)
</t>
  </si>
  <si>
    <t>двигатель 1,7 л 8-кл (евро-4)  четырёхтактный, бензиновый, система питания  распределенный впрыск с электронным (Россия)управлением.,</t>
  </si>
  <si>
    <t xml:space="preserve">Конструкция на трубной раме.
Электромотор с алюминиевым корпусом.
Система защиты от перегрузки.
Керамические поршни.
Сменные насадки на пистолет: 0°, 15°, 25°, 40°, разбрызгиватель для химии.
Шланг высокого давления.
Большие пневматические колёса.
Мощность двигателя (кВт) 3
Напряжение питания (В) 220
Давление (бар) 180
Расход воды (л/мин) 9,22
Вес (кг) 53
</t>
  </si>
  <si>
    <t xml:space="preserve">Совместимый с экскаваторной техники массой от 12 до 30 тонн </t>
  </si>
  <si>
    <t xml:space="preserve">для легковых автомобилей. Диаметр диска:  10 - 24 (265 - 615 мм);
Ширина диска:  1,5 – 20 (40 - 510 мм);
Макс. вес колеса:фф  65 кг;
Точность балансировки:  1 гр;
Скорость балансировки:  200 об/мин;
Время цикла:  8 сек;
Упаковочные размеры:  960x760x1160 мм;
Вес (с защитным кожухом):  119 кг;
Давление сжатого воздуха (мин-макс):  7-10 
</t>
  </si>
  <si>
    <t xml:space="preserve">Напряжение 110V/220V/380V 50-60HZ
Мощность0,75/1.1KW
Максимальный диаметр шины 1000mm
Размер внешнего зажима11.5"-23"
Размер внутренней поддержки обода12,5"-24"
Максимальная ширина шины400 mm
Рабочее давление6-10 par 
</t>
  </si>
  <si>
    <t xml:space="preserve">Класс защиты от поражения электрическим током:I
Мощность, Вт: 840
Размеры:160х290х645
Диапазон отсчёта времени по механическому таймеру, мин : 5 мин....60 мин  
Производитель  Масса, кг:10
Напряжение:220В
</t>
  </si>
  <si>
    <t>Борт расширитель предназначен для разведения бортов шин легковых автомобилей при осмотре и ремонте местных повреждений. Габаритные размеры 555х230х330мм. Вес 6,5кг.</t>
  </si>
  <si>
    <t xml:space="preserve">Разборный, бескаркасный, арочный с прямыми стенами и двухскатной крышей из оцинкованной стали толщиной 0,8-1 мм с защитой от сквозной коррозии. С установкой на рабочей месте. 500 м2 </t>
  </si>
  <si>
    <t xml:space="preserve">Для дистанционного наблюдения за подвижными объектами и может быть использован совместно с любым совместимым программным комплексом 15х 30000.
Контроллер является высоконадежным инструментом первичного сбора данных и основой для многолетней беспроблемной эксплуатации в системах мониторинга транспорта, может быть использован совместно с любым совместимым программным комплексом, поддерживает работу с сервисом мониторинга транспорта Wialon.
</t>
  </si>
  <si>
    <t>25.99.22.000.004.01.0796.000000000000</t>
  </si>
  <si>
    <t>i5-5200U, 4GB, 500GB, UMA, DVD+-RW, Webcam, BT, W7p64W8.1p, kbd TP, FPR.Тактовая частота процессора:2.2 ГГц;Размер экрана:15.6 дюймов;Объем оперативной памяти:4 Гб;
Бренд GPU:Intel;
Графический процессор:HD 5500 Graphics;Объем видеопамяти:
 SMA;Операционная система:
    Windows 7 Pro</t>
  </si>
  <si>
    <t>поточное сканирование, лазерный, в комплекте со шнурами</t>
  </si>
  <si>
    <t>Кол-во трубок в комплекте:1шт.,кол-во баз в комплекте:1шт., функции набора номера:тоновый/импульсный</t>
  </si>
  <si>
    <t>Шкаф металлический, двухдверный.Исполнение: каркас металлический, стены – листовой металл толщиной 1 мм, двери усилены металлическим профилем, снабжены замком с 3–мя запирающими тягами</t>
  </si>
  <si>
    <t>Аппарат телефонный  IP-телефония</t>
  </si>
  <si>
    <t>31.01.12.900.006.00.0796.000000000003</t>
  </si>
  <si>
    <t>31.01.12.900.005.00.0796.000000000001</t>
  </si>
  <si>
    <t xml:space="preserve"> Монитор</t>
  </si>
  <si>
    <t>Шкаф для одежды</t>
  </si>
  <si>
    <t xml:space="preserve">LCD 21.5" Black, 1920x1080 (LED), 5ms, 200 cd/m2, 10M:1(600:1), D-Sub
</t>
  </si>
  <si>
    <t xml:space="preserve">Core i5-3570, 3.4 GHz (Ivy Bridge, 3.8), 4C/4T, 6 MB L3, HD2500/650, 77W, Socket 1155
</t>
  </si>
  <si>
    <t>Стол для компьютера с тумбой</t>
  </si>
  <si>
    <t xml:space="preserve">Цветной, А4, A5, A6, B6, B5 (ISO, JIS), 10 х 15 см, открытки, DL, C5,
B5, Letter, </t>
  </si>
  <si>
    <t>Laser printer/scaner/copier (А4, 600 dpi, 128 MB, 20 ppm), USB 2.0</t>
  </si>
  <si>
    <t>26.20.30.100.002.00.0839.000000000000</t>
  </si>
  <si>
    <t>Комплекс оборудования сетевой безопасности</t>
  </si>
  <si>
    <t xml:space="preserve">Защита от компьютерных вирусов и вредоностного ПО  </t>
  </si>
  <si>
    <t>Мяч футбольный  Размер:  4 (Окружность 62-64 см). Покрытие мяча: кожа</t>
  </si>
  <si>
    <t xml:space="preserve">Мяч  Волейбольный, Размер: 5, Цвет: желтый -сини. Материал покрышки: кожа </t>
  </si>
  <si>
    <t>Мяч  Баскетбольный мяч оригинал (№7),  Покрытие (материал): кожа,  Размер: 7,  Масса:650 г</t>
  </si>
  <si>
    <t>Костюм  Спортивный костюм парадный с логотипом. Тип ткани: Полиэстр.  Размер, цвет и дизайн согласовать с инициатором.</t>
  </si>
  <si>
    <t>Форма Для футбола с логотипом. Тип ткани: Полиэстр.  Размер, цвет и дизайн согласовать с инициатором.</t>
  </si>
  <si>
    <t>Форма Для волейбола с логотипом. Тип ткани: Полиэстр.  Размер, цвет и дизайн согласовать с инициатором.</t>
  </si>
  <si>
    <t>Футболка Для спотривных мероприятий с логотипом.Тип ткани: Полиэстр.  Размер, цвет и дизайн согласовать с инициатором.</t>
  </si>
  <si>
    <t>Щитки защитные Для футболистов</t>
  </si>
  <si>
    <t xml:space="preserve">Гетры Для футбола </t>
  </si>
  <si>
    <t>Наколенник с двойной пластиковой накладкой Для волейболистов</t>
  </si>
  <si>
    <t>Сварочный аппарат Технические характеристики
Max ток, А 220   Min ток, А 30
Диаметр электр/провол, мм 0.6-1   Max мощность, кВт 6.4
Номинальное напряжение на входе, В 220   Вес, кг 14.7
ПВ на максимальном токе, % 70   Допустимое отклонение напряжения, % -30% +10%</t>
  </si>
  <si>
    <t>Валик фасадный валик в сборе.
Длина изделия: 240 мм.
Диаметр изделия: 50 мм.
Диаметр бюгеля: 6 мм.
Размер ворса: 18 мм.
Материал изготовления шубки: тканный полиакрил</t>
  </si>
  <si>
    <t>Грунтовка</t>
  </si>
  <si>
    <t>Грунтовка Техническая характеристика:
Расход -  70-120 г/м2 (в зависимости от вида поверхности).
Время высыхания - при 200С : от пыли – 1 час, для нанесения краски 2-3 часа.</t>
  </si>
  <si>
    <t>Краска для бетон полов, (цвет желтая) Эпоксидная краска для устройства монолитных покрытий пола</t>
  </si>
  <si>
    <t>Краска для бетон полов, (цвет серая) Эпоксидная краска для устройства монолитных покрытий пола</t>
  </si>
  <si>
    <t>Краска для бетонных полов (цвет салатовый) Эпоксидная краска для устройства монолитных покрытий пола</t>
  </si>
  <si>
    <t>Краска для бетонных полов  (цвет зеленый) Эпоксидная краска для устройства монолитных покрытий пола</t>
  </si>
  <si>
    <t>Строительство "Учебно производственный подготовительный комплекс по подготовке персонала МГЭС"</t>
  </si>
  <si>
    <t>Капитальный ремонт кровли</t>
  </si>
  <si>
    <t>Услуги по аренде полка-места</t>
  </si>
  <si>
    <t xml:space="preserve"> Смазка</t>
  </si>
  <si>
    <t>Смазка многоцелевая, марка Литол-24, ГОСТ 21150-87</t>
  </si>
  <si>
    <t xml:space="preserve">  Жидкость охлаждающая  температура начала замерзания не ниже -35°С</t>
  </si>
  <si>
    <t xml:space="preserve">  Соль техническая  тонкодисперсная, ГОСТ 2713-74</t>
  </si>
  <si>
    <t>19.20.29.520.000.00.0112.000000000009</t>
  </si>
  <si>
    <t xml:space="preserve"> Масло</t>
  </si>
  <si>
    <t>Масло гидравлическое</t>
  </si>
  <si>
    <t>19.20.29.550.000.00.0112.000000000002</t>
  </si>
  <si>
    <t>Масло трансмиссионное, марка ТМ-1-18</t>
  </si>
  <si>
    <t xml:space="preserve">  Бензин  для двигателей с искровым зажиганием, марка АИ-92, неэтилированный и этилированный</t>
  </si>
  <si>
    <t>Топливо  дизельное, температура застывания не выше -35 - - 45°С, плотность при 20 °С не более 840 кг/м3, зимнее, ГОСТ 305-82</t>
  </si>
  <si>
    <t xml:space="preserve">  Топливо  дизельное, температура застывания не выше -10°С, плотность при 20 °С не более 860 кг/м3, летнее, ГОСТ 305-82</t>
  </si>
  <si>
    <t>Снегоход. Тип двигателя 4-х тактный (бензин). Рабочий объем, не менее 900 см³; Число цилиндров, не менее3; Максимальная мощность, не менее л.с. при об/мин  7250. Максимальная мощность, не менее 90 л.с. Система охлаждения  Характеристики: Посадочных мест не менее 2 мест.Высота с ветровым стеклом, не менее мм1355.Ширина /длина не менее мм1155/3070 Пассажирское сиденье/спинка Стандарт.Объем топливного бака, не менее 40 л;</t>
  </si>
  <si>
    <t>53.20.11.110.000.00.0777.000000000000</t>
  </si>
  <si>
    <t>Курьерская почта</t>
  </si>
  <si>
    <t xml:space="preserve"> Услуги по курьерской доставке почты</t>
  </si>
  <si>
    <t>53.10.12.900.000.00.0777.000000000000</t>
  </si>
  <si>
    <t xml:space="preserve"> Услуги почтовые, связанные с письмами</t>
  </si>
  <si>
    <t>Бензин  для двигателей с искровым зажиганием, марка АИ-95, неэтилированный и этилированный</t>
  </si>
  <si>
    <t>26.20.18.900.001.01.0796.000000000011</t>
  </si>
  <si>
    <t>Установка и сопровождение ЭСФ</t>
  </si>
  <si>
    <t xml:space="preserve">Установка пожарной сигнализации </t>
  </si>
  <si>
    <t>80.20.10.000.003.00.0777.000000000000</t>
  </si>
  <si>
    <t xml:space="preserve"> Услуги по обеспечению пожарной безопасности</t>
  </si>
  <si>
    <t>Ремонт электроинструмента</t>
  </si>
  <si>
    <t>33.12.12.400.002.00.0777.000000000000</t>
  </si>
  <si>
    <t>Услуги по техническому обслуживанию насосного оборудования</t>
  </si>
  <si>
    <t>Ремонт насосов</t>
  </si>
  <si>
    <t>Текущий ремонт электроподстанций</t>
  </si>
  <si>
    <t>Текущий ремонт гидроагрегатов №1 и №2</t>
  </si>
  <si>
    <t xml:space="preserve"> Услуги по техническому обслуживанию генераторных установок и аналогичного электрогенерирующего оборудования</t>
  </si>
  <si>
    <t>Сервисное техническое обслуживания и диагностика ДГУ в комплекте со шкафами управления</t>
  </si>
  <si>
    <t>Расходы по размещению информации в СМИ</t>
  </si>
  <si>
    <t>Техобслуживание ОП</t>
  </si>
  <si>
    <t>Страхование залогового имущества (Бестюбинское водохранилище)</t>
  </si>
  <si>
    <t>25.93.16.900.000.01.0796.000000000002</t>
  </si>
  <si>
    <t>25.73.40.190.002.00.0796.000000000000</t>
  </si>
  <si>
    <t xml:space="preserve"> Рулетка</t>
  </si>
  <si>
    <t xml:space="preserve"> 23.61.20.900.059.00.0113.000000000000</t>
  </si>
  <si>
    <t>Складка сборная</t>
  </si>
  <si>
    <t>26.20.30.100.001.00.0796.000000000000</t>
  </si>
  <si>
    <t>Июль, Августь</t>
  </si>
  <si>
    <t>Июнь, Июль</t>
  </si>
  <si>
    <t>Февраль,Март</t>
  </si>
  <si>
    <t xml:space="preserve"> (щетка молярная 38мм)</t>
  </si>
  <si>
    <t>Январь,Декабрь</t>
  </si>
  <si>
    <t>Августь, Сентябрь</t>
  </si>
  <si>
    <t>Октябрь, Ноябрь</t>
  </si>
  <si>
    <t>Апрель, Май</t>
  </si>
  <si>
    <t>Март, Апрель</t>
  </si>
  <si>
    <t>Моторная лодка с мотором Длина: 2.50 м Длина кокпита: 1.85 м Ширина: 1.27 м Ширина кокпита: 0.57 м Диаметр баллона: 0.35м Вес: 10 кг Грузоподъемность: 200кг Вместимость: 1-2 чел Двигатель: 2.3 л/с Цвет: различный Материал надувных баллонов: ПВХ</t>
  </si>
  <si>
    <t>Материал: крестовина-пластик, подлокотники – Сенатор, обивка – кожзаменитель (Италия)</t>
  </si>
  <si>
    <t>январь</t>
  </si>
  <si>
    <t>Январь</t>
  </si>
  <si>
    <t>Январь,февраль</t>
  </si>
  <si>
    <t xml:space="preserve">Март </t>
  </si>
  <si>
    <t>Яеварь</t>
  </si>
  <si>
    <t>май</t>
  </si>
  <si>
    <t xml:space="preserve"> </t>
  </si>
  <si>
    <t xml:space="preserve">Услуги по техническому обслуживанию насосного оборудования водоснабжения и канализации </t>
  </si>
  <si>
    <t>??</t>
  </si>
  <si>
    <t>71.12.32.100.000.00.0999.000000000000</t>
  </si>
  <si>
    <t>Работы гидрологические/гидрометеорологические изыскательские</t>
  </si>
  <si>
    <t>Техобслуживание АУП с Запасными частями</t>
  </si>
  <si>
    <t>Техобслуживание ОП с Запасными частями</t>
  </si>
  <si>
    <t>95 У</t>
  </si>
  <si>
    <t>93.21.10.000.000.00.0777.000000000000</t>
  </si>
  <si>
    <t>Услуги парков развлечений и тематических парков</t>
  </si>
  <si>
    <t>96 У</t>
  </si>
  <si>
    <t>74.90.20.000.007.00.0777.000000000000</t>
  </si>
  <si>
    <t>Услуги по проведению аудита систем менеджмента</t>
  </si>
  <si>
    <t>Сертификационный аудит</t>
  </si>
  <si>
    <t>Расходы на культурно-массовые мероприятия</t>
  </si>
  <si>
    <t>ОВХ</t>
  </si>
  <si>
    <t>Услуги по обслуживанию оборудования связи</t>
  </si>
  <si>
    <t>ТПХ</t>
  </si>
  <si>
    <t>Патрон</t>
  </si>
  <si>
    <t>для электрических ламп, керамический, цоколь Е27</t>
  </si>
  <si>
    <t>24.20.13.900.000.00.0166.000000000005</t>
  </si>
  <si>
    <t>водогазопроводная, сварная, наружный диаметр 60,0 мм, толщина стенки 3,5 мм, обыкновенная, условный проход 50 мм, ГОСТ 3262-75</t>
  </si>
  <si>
    <t>лицензионный ключ для организации обмена электронной почтой в  корпоративной сети передачи данных Лицензия для Kerio Connect</t>
  </si>
  <si>
    <t>программный файрвол для защиты пользователей от вредоностного и нежелательного контента извне  Лицензия для Kerio Control</t>
  </si>
  <si>
    <t>Лицензионный ключ  для автоматизации документационного обеспечения 
управленческой деятельности Лицензия для KazDoc</t>
  </si>
  <si>
    <t>система управления информацией о безопасности и событиях безопасности, позволяющая автоматизировать процесс анализа событий и повысить эффективность управления сетевой инфраструктурой</t>
  </si>
  <si>
    <t xml:space="preserve"> Услуги по техническому обслуживанию автотранспорта/специальной техники</t>
  </si>
  <si>
    <t>27.51.24.990.008.00.0796.000000000006</t>
  </si>
  <si>
    <t>объем 7,0 л</t>
  </si>
  <si>
    <t xml:space="preserve">  Фильтр</t>
  </si>
  <si>
    <t xml:space="preserve">  для резервуара, системы очистки воды</t>
  </si>
  <si>
    <t>оградительная, сигнальная, полиэтилен</t>
  </si>
  <si>
    <t xml:space="preserve">  Рулон</t>
  </si>
  <si>
    <t>22.19.73.270.005.00.0796.000000000002</t>
  </si>
  <si>
    <t>футбольный, резиновый</t>
  </si>
  <si>
    <t xml:space="preserve"> баскетбольный, резиновый</t>
  </si>
  <si>
    <t xml:space="preserve">  Костюм</t>
  </si>
  <si>
    <t>мужской, спортивный, из синтетической ткани, СТ РК 1964-2010</t>
  </si>
  <si>
    <t>мужской, спортивный, из синтетической ткани, состоит из футболки и шорт</t>
  </si>
  <si>
    <t xml:space="preserve">  Костюм  </t>
  </si>
  <si>
    <t>спортивная, из хлопчатобумажной ткани</t>
  </si>
  <si>
    <t xml:space="preserve">  Футболка</t>
  </si>
  <si>
    <t xml:space="preserve"> мужская, спортивная, из синтетической ткани, СТ РК 1964-2010</t>
  </si>
  <si>
    <t>для футболистов</t>
  </si>
  <si>
    <t>спортивные, из хлопчатобумажной пряжи, ГОСТ 8541-94</t>
  </si>
  <si>
    <t>с двойной пластиковой накладкой</t>
  </si>
  <si>
    <t>галогенный, переносной</t>
  </si>
  <si>
    <t>для книг, материал ДСП</t>
  </si>
  <si>
    <t xml:space="preserve">Полка </t>
  </si>
  <si>
    <t xml:space="preserve">  для точечно-контактной сварки и микросварки</t>
  </si>
  <si>
    <t xml:space="preserve">  Аппарат сварочный</t>
  </si>
  <si>
    <t>для лакокрасочных материалов, марка 646, объем 0,5 литра, ГОСТ 18188-72</t>
  </si>
  <si>
    <t>двухкомпонентный состав, эпоксидная с цинковым наполнителем, антикоррозионная</t>
  </si>
  <si>
    <t xml:space="preserve">Краска </t>
  </si>
  <si>
    <t xml:space="preserve">  Кисть художественная</t>
  </si>
  <si>
    <t>деревянная</t>
  </si>
  <si>
    <t xml:space="preserve">  на основе эпоксидной смолы, двухкомпонентная</t>
  </si>
  <si>
    <t xml:space="preserve">  марка МА-015, ГОСТ 10503-71</t>
  </si>
  <si>
    <t xml:space="preserve">Цемент  </t>
  </si>
  <si>
    <t xml:space="preserve">Затирка </t>
  </si>
  <si>
    <t xml:space="preserve"> строительная, для межплиточных швов, фасовка 5 кг</t>
  </si>
  <si>
    <t xml:space="preserve"> металлический, ширина 80 мм</t>
  </si>
  <si>
    <t xml:space="preserve"> марка ВД-АК-111, ГОСТ 28196-89</t>
  </si>
  <si>
    <t xml:space="preserve"> копальная, остроконечная</t>
  </si>
  <si>
    <t xml:space="preserve">Лопата </t>
  </si>
  <si>
    <t xml:space="preserve">  Металлочерепица  </t>
  </si>
  <si>
    <t>природный, 1 класс, мелкий, ГОСТ 8736-2014</t>
  </si>
  <si>
    <t>коммутационный (патч-корд), UTP, катушка 305 м</t>
  </si>
  <si>
    <t xml:space="preserve">  ленточный</t>
  </si>
  <si>
    <t xml:space="preserve"> черный</t>
  </si>
  <si>
    <t xml:space="preserve">Картридж тонерный </t>
  </si>
  <si>
    <t>интерфейс USB 2.0, емкость 16 Гб</t>
  </si>
  <si>
    <t xml:space="preserve">Флеш-накопитель </t>
  </si>
  <si>
    <t>резервный</t>
  </si>
  <si>
    <t xml:space="preserve"> марка ТППэпЗ, 10*2*0,4 мм2</t>
  </si>
  <si>
    <t xml:space="preserve"> 10 пар гнезд</t>
  </si>
  <si>
    <t xml:space="preserve">  Плинт </t>
  </si>
  <si>
    <t>количество портов 48, тип разъема RJ45, одной или нескольких  3,5,5e,6,6А,7</t>
  </si>
  <si>
    <t xml:space="preserve"> Лопата</t>
  </si>
  <si>
    <t xml:space="preserve"> снегоуборочная</t>
  </si>
  <si>
    <t xml:space="preserve"> марка ВД-ВА-224, ГОСТ 28196-89</t>
  </si>
  <si>
    <t xml:space="preserve">  Манипулятор "мышь"</t>
  </si>
  <si>
    <t xml:space="preserve"> механическая</t>
  </si>
  <si>
    <t>сетевой, количество входных разъемов (розеток) 6</t>
  </si>
  <si>
    <t xml:space="preserve">Фильтр  </t>
  </si>
  <si>
    <t xml:space="preserve"> торцевые, в наборе 172 предмета, 8-32 мм</t>
  </si>
  <si>
    <t xml:space="preserve">  Набор ключей </t>
  </si>
  <si>
    <t xml:space="preserve">Набор инструментов </t>
  </si>
  <si>
    <t>рожковые, в наборе 26 предметов 6-27 мм</t>
  </si>
  <si>
    <t xml:space="preserve">Набор ключей  </t>
  </si>
  <si>
    <t>ручной, электрический (молотки бурильные)</t>
  </si>
  <si>
    <t xml:space="preserve">  Перфоратор  </t>
  </si>
  <si>
    <t xml:space="preserve"> дисковая, со встроенным электрическим двигателем</t>
  </si>
  <si>
    <t xml:space="preserve">Пила электрическая </t>
  </si>
  <si>
    <t>тип инверторный, диапазон сварочного тока 3-500 А</t>
  </si>
  <si>
    <t xml:space="preserve"> Полуавтомат сварочный</t>
  </si>
  <si>
    <t xml:space="preserve">Выключатель  </t>
  </si>
  <si>
    <t>тип С</t>
  </si>
  <si>
    <t>Батарейка</t>
  </si>
  <si>
    <t>тип АА</t>
  </si>
  <si>
    <t xml:space="preserve">Батарейка  </t>
  </si>
  <si>
    <t>тип ААА</t>
  </si>
  <si>
    <t>щелочного типа</t>
  </si>
  <si>
    <t>Батарейка Крона</t>
  </si>
  <si>
    <t>для радиостанции, напряжение 7,5 В, емкость 500-700 А/ч</t>
  </si>
  <si>
    <t>Аккумулятор</t>
  </si>
  <si>
    <t>для шуруповерта, стальные, универсальные, в наборе до 10 предметов</t>
  </si>
  <si>
    <t xml:space="preserve">Набор бит </t>
  </si>
  <si>
    <t xml:space="preserve">Бита </t>
  </si>
  <si>
    <t>форма шестилучевая</t>
  </si>
  <si>
    <t>для винтового крепления</t>
  </si>
  <si>
    <t xml:space="preserve">Шкурка шлифовальная  </t>
  </si>
  <si>
    <t>тканевая, водостойкая, ГОСТ 13344-79</t>
  </si>
  <si>
    <t xml:space="preserve">Вилка  </t>
  </si>
  <si>
    <t>электрическая, прямая, однополюсная, напряжение до 250 В</t>
  </si>
  <si>
    <t>одноклавишный, внутренней установки</t>
  </si>
  <si>
    <t xml:space="preserve"> Выключатель </t>
  </si>
  <si>
    <t xml:space="preserve">Термокабель  </t>
  </si>
  <si>
    <t xml:space="preserve">Рейка  </t>
  </si>
  <si>
    <t xml:space="preserve">Дроссель </t>
  </si>
  <si>
    <t>для металлогалогенных ламп</t>
  </si>
  <si>
    <t>для газоразрядной лампы</t>
  </si>
  <si>
    <t xml:space="preserve">Дроссель  </t>
  </si>
  <si>
    <t>для люминисцентных ламп</t>
  </si>
  <si>
    <t>для трубчатых люминесцентных ламп, тип 65С-220, ГОСТ 8799-90</t>
  </si>
  <si>
    <t xml:space="preserve">Стартер  </t>
  </si>
  <si>
    <t xml:space="preserve">Заклепка </t>
  </si>
  <si>
    <t xml:space="preserve"> навесной</t>
  </si>
  <si>
    <t xml:space="preserve">Замок </t>
  </si>
  <si>
    <t xml:space="preserve">Изолента  </t>
  </si>
  <si>
    <t>хлопчатобумажная, односторонняя, ГОСТ 2162-97</t>
  </si>
  <si>
    <t xml:space="preserve">Лента  </t>
  </si>
  <si>
    <t>изоляционная, для широкого  применения, прорезиненная, ШОЛ - односторонняя обычной липкости, ширина 20 мм, ГОСТ 2162-97</t>
  </si>
  <si>
    <t>Изолента зеленая ПХВ цвет зеленый</t>
  </si>
  <si>
    <t>Изолента желтая ПХВ цвет желтый</t>
  </si>
  <si>
    <t xml:space="preserve"> Изолента красная ПХВ цвет красный</t>
  </si>
  <si>
    <t>Изолента черная ПХВ цвет черный</t>
  </si>
  <si>
    <t>марка ПВС, 4*6 мм2</t>
  </si>
  <si>
    <t xml:space="preserve">Провод </t>
  </si>
  <si>
    <t>марка ПВС, 3*2,5 мм2</t>
  </si>
  <si>
    <t xml:space="preserve"> марка ВВГ-П, 2*2,5 мм2</t>
  </si>
  <si>
    <t>Кабель</t>
  </si>
  <si>
    <t>марка ВВГ, 3*2,5 мм2</t>
  </si>
  <si>
    <t>Кабель  ВВГ 2х2,5ож 0,66/1 кВ (с белой изоляционной оболочкой)</t>
  </si>
  <si>
    <t xml:space="preserve">Кабель  ВВГ 3х2,5ож 0,66/1 кВ </t>
  </si>
  <si>
    <t xml:space="preserve">Кабель  ВВГ 3х6,0+1х4,0ож 0,66/1 кВ </t>
  </si>
  <si>
    <t xml:space="preserve">Кабель  ВВГ 3х10+1х6,0ож 0,66/1 кВ </t>
  </si>
  <si>
    <t>Провод ПВС 3х2,5</t>
  </si>
  <si>
    <t>Провод  ПВС 4х6</t>
  </si>
  <si>
    <t xml:space="preserve">марка ВВГ, 3*6+1*4 мм2 </t>
  </si>
  <si>
    <t>марка ВВГ, 3*10+1*6 мм2</t>
  </si>
  <si>
    <t>марка ВВГнг-LS , 4*16 ож  мм2</t>
  </si>
  <si>
    <t xml:space="preserve">Канат  </t>
  </si>
  <si>
    <t xml:space="preserve"> полипропиленовый, свивка тросовая, диаметр 16 мм, ГОСТ 30055-93</t>
  </si>
  <si>
    <t xml:space="preserve"> ПФ-115, ГОСТ 6465-76</t>
  </si>
  <si>
    <t xml:space="preserve">Эмаль </t>
  </si>
  <si>
    <t>ЛампаДРВ 250 цоколь E40</t>
  </si>
  <si>
    <t>Лампа люминесцентная (трубчатая) 36Wphilips lifemax tld 36w/54-765 cooldaylight</t>
  </si>
  <si>
    <t>Лампа энергосберегающая OPPLE 6500K RGB 40W, цоколь E27</t>
  </si>
  <si>
    <t>Лампа накала ЛН-25Вт цоколь E27</t>
  </si>
  <si>
    <t xml:space="preserve">Лампа галогеновая для переностных светильников (трубчатая) Тип лампы: КГ 500-R7S (РФ) (30) Галогенная, Длинна 117 мм, Форма лампы: Линейная, Мощность: 500 Вт, Цвет колбы: Прозрачная, Ø=10мм, Тип патрона: Космос R7S, Напряжение: 220 В с двумя  керамическими контактами по краям,  общая длинна L=117мм, производство Россия </t>
  </si>
  <si>
    <t>Лампа люминесцентная (трубчатая) 18WPHILIPS, Lifemax Tubelight, TL-D 18W/54-765 (COOL DAYLIGHT) 6500К, (размеры: L=588 мм. без учета штекера, Ø=26мм), YZ18RR25, Made in China, цоколь G13 с двумя штекерами на концах люминесцентной лампы. Для светильников ЛПО 4х18</t>
  </si>
  <si>
    <t>Лампа матовая ЛН-40Вт E27 ZS 230V Philips</t>
  </si>
  <si>
    <t>Лампа накаливания ЛН-100Вт цоколь Е27</t>
  </si>
  <si>
    <t>Лампа накаливания ЛН-150Вт цоколь Е27</t>
  </si>
  <si>
    <t>Лампа накаливания на 36В МО 36В, 60Вт, цоколь Е27</t>
  </si>
  <si>
    <t xml:space="preserve">Лампа ртутная Дуговая ртутная лампа высокого давления с цоколю Е27, ДРВ (HWL),  125W, прямого включения без применения дросселя, на 220В, MEGA LIGHT, energy saver, Blended mercury lamp, </t>
  </si>
  <si>
    <t>Лампа энерго сберегающиая (круглая 22W) Лампа кольцевая люминесцентная с окружностью кольца Ø=185мм, Ø лампы =16мм, PHILIPS 22W/865, 6500, TL5C, Essential (COOL DAYLIGHT)  YH22RR16, Made in China, с четыремяштекерями в середине круглой лампы мощность 18W световая температура 2700-6500 Цоколь GZ10q, philips essential цоколь tl5c 22w/865 cooldaylight</t>
  </si>
  <si>
    <t>Лампа энерго сберегающиая (круглая 40w)Лампа кольцевая люминесцентная с окружностью кольца Ø=185мм, Ø лампы =16мм, PHILIPS tl5c 40w/865, 6500, TL5C, Essential (COOL DAYLIGHT)  YH40RR16, Made in China, с четыремяштекерями в середине круглой лампы мощность 18W световая температура 2700-6500 Цоколь GZ10q, philips essential цоколь tl5c 22w/865 cooldaylight</t>
  </si>
  <si>
    <t>Лампа энерго сберегающие Светильники круглого типа PHILIPS 22W/865 6500 TL5C Essential китайского производства</t>
  </si>
  <si>
    <t>Лампа энергосберегающая  спиральная Типа  HL-8820  20W 6400K Horoz electric, Gold series, 220-240 В, 50-60 Гц, 20W=100W накалу, цоколь Е27, цвет белила, Т3.6</t>
  </si>
  <si>
    <t>Лампа энергосберегающие Цоколь Е27 Мощность: 45Вт. - Цветовая  температура: 6000K. (спираль)</t>
  </si>
  <si>
    <t xml:space="preserve"> КГ-1000, мощность 1000 Вт</t>
  </si>
  <si>
    <t>тип цоколя h23, мощность 36 Вт</t>
  </si>
  <si>
    <t xml:space="preserve">Лампа люминесцентная </t>
  </si>
  <si>
    <t xml:space="preserve"> тип цоколя Е27, мощность 40 Вт</t>
  </si>
  <si>
    <t>Лампа ультрафиолетовая</t>
  </si>
  <si>
    <t xml:space="preserve"> тип цоколя Е-27, мощность 25 Вт</t>
  </si>
  <si>
    <t xml:space="preserve"> тип цоколя R7S, мощность 500 Вт, галогенная</t>
  </si>
  <si>
    <t xml:space="preserve"> ДРЛ-250, ртутная</t>
  </si>
  <si>
    <t>Лампа дуговая</t>
  </si>
  <si>
    <t xml:space="preserve"> тип цоколя G13, мощность 18 Вт</t>
  </si>
  <si>
    <t>тип цоколя E27, мощность 40 Вт</t>
  </si>
  <si>
    <t>Лампа светодиодная</t>
  </si>
  <si>
    <t xml:space="preserve"> тип цоколя E27, мощность 100 Вт, галогенная</t>
  </si>
  <si>
    <t xml:space="preserve"> тип цоколя E27, мощность 150 Вт, галогенная</t>
  </si>
  <si>
    <t xml:space="preserve"> Лампа накаливания</t>
  </si>
  <si>
    <t xml:space="preserve"> тип цоколя E27, мощность 60 Вт, галогенная</t>
  </si>
  <si>
    <t xml:space="preserve"> ДРЛ-125, ртутная</t>
  </si>
  <si>
    <t>тип цоколя Е27, мощность 22 Вт</t>
  </si>
  <si>
    <t xml:space="preserve">  Пускатель магнитный</t>
  </si>
  <si>
    <t>серия ПМ 12, нереверсивный, без реле, величина пускателя в зависимости от номинального тока 25 А</t>
  </si>
  <si>
    <t>серия ПМЛ, нереверсивный, с тепловым реле, величина пускателя в зависимости от номинального тока 63 А</t>
  </si>
  <si>
    <t xml:space="preserve"> Магнитный пускатель 63 А ПМЛ - 4100  Б  220 В</t>
  </si>
  <si>
    <t>из 57 предметов</t>
  </si>
  <si>
    <t xml:space="preserve">Набор головок торцевых  </t>
  </si>
  <si>
    <t>из 76 предметов</t>
  </si>
  <si>
    <t xml:space="preserve"> Набор головок торцевых</t>
  </si>
  <si>
    <t>для перфоратора, в наборе 7 предметов</t>
  </si>
  <si>
    <t xml:space="preserve">Набор буров </t>
  </si>
  <si>
    <t xml:space="preserve"> гаечные, комбинированные, в наборе 12 предметов 6-32 мм</t>
  </si>
  <si>
    <t xml:space="preserve"> слесарно-монтажная, в наборе до 10 предметов</t>
  </si>
  <si>
    <t xml:space="preserve">Набор сверл </t>
  </si>
  <si>
    <t>по металлу, в наборе 10 предметов</t>
  </si>
  <si>
    <t>для различных электромонтажных работ, в наборе 13 предметов</t>
  </si>
  <si>
    <t xml:space="preserve"> Кабель-канал</t>
  </si>
  <si>
    <t xml:space="preserve"> пластиковый</t>
  </si>
  <si>
    <t xml:space="preserve"> кабельный</t>
  </si>
  <si>
    <t>по дереву, ручная, пластиковая рукоятка</t>
  </si>
  <si>
    <t>Ножовка</t>
  </si>
  <si>
    <t>одноразовая</t>
  </si>
  <si>
    <t>Пломба контрольная</t>
  </si>
  <si>
    <t xml:space="preserve">  Набор ключей</t>
  </si>
  <si>
    <t>накидные, в наборе 26 предметов 6-27 мм</t>
  </si>
  <si>
    <t>электрическая, мощность не менее 1000 Вт, диаметр сверления до 50 мм</t>
  </si>
  <si>
    <t>автоматический, тип Э, трехполюсный, с тепловым размыкателем</t>
  </si>
  <si>
    <t xml:space="preserve"> двухклавишный, наружной установки</t>
  </si>
  <si>
    <t>саморегулирующийся, греющий, удельная мощность 56 Вт/м</t>
  </si>
  <si>
    <t>для крепления автоматических выключателей</t>
  </si>
  <si>
    <t xml:space="preserve"> вытяжная, из нержавеющей стали, сердечник из стали, с плоским стандартным буртиком</t>
  </si>
  <si>
    <t>для электрических ламп, карболитовый, цоколь Е27, ГОСТ 2746-90</t>
  </si>
  <si>
    <t xml:space="preserve"> для ламинирования, размер 210*295 мм</t>
  </si>
  <si>
    <t xml:space="preserve">Пленка </t>
  </si>
  <si>
    <t>диэлектрические</t>
  </si>
  <si>
    <t>Пассатижи</t>
  </si>
  <si>
    <t>электромонтажный, универсальный, в наборе 10 предметов</t>
  </si>
  <si>
    <t xml:space="preserve"> Набор инструментов </t>
  </si>
  <si>
    <t xml:space="preserve"> для лакокрасочных материалов, марка 646, объем 0,5 литра, ГОСТ 18188-72</t>
  </si>
  <si>
    <t>трехместная, двухполюсная, боковые заземляющие контакты, тип закрытый, номинальный ток 16А, напряжение 250В, ГОСТ 7396.1-89</t>
  </si>
  <si>
    <t xml:space="preserve">Розетка </t>
  </si>
  <si>
    <t xml:space="preserve"> для защиты рук технические, хлопчатобумажные</t>
  </si>
  <si>
    <t>Рукавицы</t>
  </si>
  <si>
    <t xml:space="preserve"> Светильник </t>
  </si>
  <si>
    <t>Силикагель</t>
  </si>
  <si>
    <t xml:space="preserve"> марка КСМГ, ГОСТ 3956-76</t>
  </si>
  <si>
    <t xml:space="preserve">Силикагель </t>
  </si>
  <si>
    <t>индикаторный, зерна сухие мелкопористые, ГОСТ 8984-75</t>
  </si>
  <si>
    <t xml:space="preserve">Спирт </t>
  </si>
  <si>
    <t xml:space="preserve">Труба </t>
  </si>
  <si>
    <t>гофрированная, диаметр 25 мм, электромонтажная, из поливинилхлорида</t>
  </si>
  <si>
    <t xml:space="preserve"> электрический, бытовой, длина 50 метров</t>
  </si>
  <si>
    <t>светодиодный, переносной</t>
  </si>
  <si>
    <t xml:space="preserve">Фонарь </t>
  </si>
  <si>
    <t>для различных электромонтажных работ, в наборе 37 предметов</t>
  </si>
  <si>
    <t>торцовка, малярная, для обработки свежеокрашенных поверхностей</t>
  </si>
  <si>
    <t>Щетка</t>
  </si>
  <si>
    <t>звездообразные, в наборе до 15 предметов, 8-40 мм</t>
  </si>
  <si>
    <t xml:space="preserve"> ДРВ-250, ртутная</t>
  </si>
  <si>
    <t>Д-4, в стальной гильзе</t>
  </si>
  <si>
    <t xml:space="preserve">  строительно-монтажный, тип ПЦ-84</t>
  </si>
  <si>
    <t xml:space="preserve">Пистолет </t>
  </si>
  <si>
    <t xml:space="preserve"> общего освещения, светодиодный, встраиваемый</t>
  </si>
  <si>
    <t xml:space="preserve">Светильник </t>
  </si>
  <si>
    <t>марка АВВГ, 3*150+1*70 мм2</t>
  </si>
  <si>
    <t>электрографитовая, ЭГ-14М, размер 25*32*65, К12-3, ГОСТ 12232-89</t>
  </si>
  <si>
    <t xml:space="preserve">Щетка </t>
  </si>
  <si>
    <t xml:space="preserve"> пневматический </t>
  </si>
  <si>
    <t xml:space="preserve">Куртка  </t>
  </si>
  <si>
    <t>мужская, для защиты от повышенных температур, из огнезащитной ткани, летняя, ГОСТ 12.4.221-2002</t>
  </si>
  <si>
    <t xml:space="preserve"> 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</si>
  <si>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 xml:space="preserve">Молоко </t>
  </si>
  <si>
    <t>пастеризованное, жирность 3-6%, объем 1 л, СТ РК 1760-2008</t>
  </si>
  <si>
    <t>противошумный, уровень шума 75-85 дБ</t>
  </si>
  <si>
    <t xml:space="preserve"> Знак безопасности</t>
  </si>
  <si>
    <t xml:space="preserve"> "Опасность поражения током"</t>
  </si>
  <si>
    <t>печатная, с содержанием правил, инструкции, требований</t>
  </si>
  <si>
    <t>Книга(техническая литература) ПТБ Постановление Правительства Республики Казахстан от  2015 года  утвержденный Премьер-Министром Республики Казахстан  в книжной форме от 28 ноября 2012 года № 1352</t>
  </si>
  <si>
    <t xml:space="preserve">Книга(техническая литература) ПТЭ утвержденный Министром энергетики Республики Казахстан  в книжной форме от 30 марта 2015 года № 247 </t>
  </si>
  <si>
    <t xml:space="preserve">Книга(техническая литература) ПУЭ Постановление Правительства Республики Казахстан от  2015 года  утвержденный Премьер-Министром Республики Казахстан  в книжной форме  от 20 марта 2015 года № 230 </t>
  </si>
  <si>
    <t xml:space="preserve">Книга(техническая литература) ПТБ ТМО утвержденный Министром энергетики Республики Казахстан  в книжной форме  от 20 февраля 2015 года № 122  </t>
  </si>
  <si>
    <t>Книга(техническая литература) ПРсП утвержденный Министром энергетики Республики Казахстан  в книжной форме  от 26 марта 2015 года № 234</t>
  </si>
  <si>
    <t xml:space="preserve">Книга </t>
  </si>
  <si>
    <t>Медицинская аптечка универсальная (для ИТР) Бинты стерильные 1 штуки
Бинты нестерильные 1 штуки
Вата 1 упаковка
Стерильные перчатки № 7-8 6 пар
Лейкопластырь 1 упаковка
Жгут 1 штука
Спирт этиловый 70% 1 флакон
Груша (для отсасывания слизи) 1 штука
Стерильный шпатель (для открытия ротовой полости) 1 штука
Мешок Амбу 1 штука
Тонометр 1 штука
Фонендоскоп 1 штука
Цитрамон №6 (10) 1 упаковка
Валидол 0,06 грамм 1 упаковка
Нитроглицерин 0,005 1 упаковка
Раствор аммиака 10 % 1 флакон
Эпинефрин 1 упаковка
Раствор йода 5%1 флакон
3. Футляры аптечек: из ударопрочного пластика, погодостойкие и удерживающие определенный микроклимат внутри себя</t>
  </si>
  <si>
    <t>Медицинская аптечка универсальная (для водителей) Валидол таблетки 0,06 № 10-1 упаковка.
Нитроглицерин таблетки 0,0005 № 40 таблетки - 1 упаковка.
Раствор аммиака (нашатырный спирт) 10%-10мл-1 флакон.
Ацетилсалициловая кислота 0,5 №10 таблетки -1 упаковка.
Кеторолак 10мг № 20 таблетки-1 упаковка.
Парацетамол 0,2 таблетки № 10 (для детей до 18 лет)- 1 упаковка
Уголь активированный 0,5 №10 таблетки -5 упаковок.
Супрастин 25 мг №20, таблетки - 1 упаковка
Валериана 0,02г№ 50, таблетки покрытые оболочкой- 1 упаковка 
Сульфацил натрия- 20% 10 мл глазные капли- 1 упаковка.
Раствор йода спиртовой 5%-10мл- 1 флакон.
Хлоргексидин 0,05% IOOMJI- 1 штука.
Раствор бриллиан тового зеленого спиртовой 1 %-10мл- 1 флакон.
Раствор перекиси водорода 3%-25 мл- 1 флакон.
Бит марлевый стерильный - 2 штуки.
Бинт марлевый нестерильный -2 штуки.
Салфетки марлевые стерильные -1 штука
Вата медицинская гигроскопическая нестерильная фасованная 50г-1 штука.
Жгут кровоостанавливающий - 1 штука.
Лейкопластырь бактерицидный 2,5x7,2-5 штук. 
Лейкопластырь медицинский -1 штука.
Бинт эластичный трубчатый №2,№3 -2 штуки 
Перчатки медицинские стерильные пара – 2
Перчатки медицинские нестерильные пара- 5 пар
Ножницы медицинские-1 штука.
3. Футляры аптечек: из ударопрочного пластика, погодостойкие и удерживающие определенный микроклимат внутри себя</t>
  </si>
  <si>
    <t xml:space="preserve">  Аптечка медицинская</t>
  </si>
  <si>
    <t>транспортная</t>
  </si>
  <si>
    <t xml:space="preserve">  Журнал </t>
  </si>
  <si>
    <t>Журнал (Журналы по ОТ и ТБ) Журнал регистрации инструктажа по технике безопасности на рабочем месте, Журнал "Вводный инструктаж", "Оперативный журнал" и т. д.</t>
  </si>
  <si>
    <t xml:space="preserve">  учета</t>
  </si>
  <si>
    <t xml:space="preserve"> Очки </t>
  </si>
  <si>
    <t>защитные, пластиковые</t>
  </si>
  <si>
    <t xml:space="preserve"> для защиты рук технические, пропитанные ПВХ, хлопчатобумажные</t>
  </si>
  <si>
    <t xml:space="preserve">Удостоверение </t>
  </si>
  <si>
    <t xml:space="preserve">Подшлемник </t>
  </si>
  <si>
    <t>для ношения под защитной каски, материал хлопок/акрил</t>
  </si>
  <si>
    <t xml:space="preserve"> Цепь</t>
  </si>
  <si>
    <t xml:space="preserve"> промышленная, для ограждения, пластиковая</t>
  </si>
  <si>
    <t xml:space="preserve"> технологический</t>
  </si>
  <si>
    <t xml:space="preserve"> Датчик температуры</t>
  </si>
  <si>
    <t>для слесарно-монтажных работ, в наборе не более 94 предметов</t>
  </si>
  <si>
    <t>Плата дополнительного питания</t>
  </si>
  <si>
    <t>для адаптера счетчика электроэнергии</t>
  </si>
  <si>
    <t>тип цоколя G13, мощность 10 Вт</t>
  </si>
  <si>
    <t xml:space="preserve"> Лампа люминесцентная</t>
  </si>
  <si>
    <t xml:space="preserve"> тип цоколя G5, мощность 8 Вт</t>
  </si>
  <si>
    <t>Реле контроля уровня PZ-828 Напряжение питания 220В, 50Гц; Мах ток нагрузки 16А АС1, напряжение питания датчика 6В, чувствительность от 4,5 до 220 кОМ</t>
  </si>
  <si>
    <t>Реле</t>
  </si>
  <si>
    <t xml:space="preserve"> контроля уровня жидкости, для резервуаров, в комплекте 3 датчика и реле</t>
  </si>
  <si>
    <t>Контрольный кабель 14*1,5 Токопроводящая жила:  Медная проволока круглой формы
Защитный покров:  Два элемента: броня из двух стальных оцинкованных лент толщиной 0.3 мм (при наложении верхняя лента перекрывает зазоры между витками нижней ленты) и защитного шланга выпрессованного из ПВХ пластиката.
Изоляция жилы: Поливинилхлоридный пластикат (ПВХ)
Скрутка: Изолированные жилы, жилы имеют цветовую маркировку, обеспечивающую возможность идентификации каждой жилы при монтаже.
Разделительный слой: Оболочка из поливинилхлоридного пластиката пониженной горючести толщиной не менее 0,5 мм, с пониженным дымо- и газовыделением (Low Smoke).
Внешняя оболочка Поливинилхлоридный пластикат (ПВХ) пониженной горючести КВБбШвнг(А)-LS</t>
  </si>
  <si>
    <t>Контрольный кабель 7*1,5 Токопроводящая жила:  Медная проволока круглой формы
Защитный покров:  Два элемента: броня из двух стальных оцинкованных лент толщиной 0.3 мм (при наложении верхняя лента перекрывает зазоры между витками нижней ленты) и защитного шланга выпрессованного из ПВХ пластиката.
Изоляция жилы: Поливинилхлоридный пластикат (ПВХ)
Скрутка: Изолированные жилы, жилы имеют цветовую маркировку, обеспечивающую возможность идентификации каждой жилы при монтаже.
Разделительный слой: Оболочка из поливинилхлоридного пластиката пониженной горючести толщиной не менее 0,5 мм, с пониженным дымо- и газовыделением (Low Smoke).
Внешняя оболочка Поливинилхлоридный пластикат (ПВХ) пониженной горючести КВБбШвнг(А)-LS</t>
  </si>
  <si>
    <t xml:space="preserve"> контрольный, экранированный, тип PAAR-CY-OZ</t>
  </si>
  <si>
    <t>контрольный, экранированный, тип PAAR-CY-OZ</t>
  </si>
  <si>
    <t xml:space="preserve">  монтажный</t>
  </si>
  <si>
    <t>из оцинкованной стали, ширина 48 мм, высота 50 мм</t>
  </si>
  <si>
    <t xml:space="preserve">Кабель-канал </t>
  </si>
  <si>
    <t xml:space="preserve"> Перчатки </t>
  </si>
  <si>
    <t>для защиты рук технические, из латекса, бесшовные, диэлектрические</t>
  </si>
  <si>
    <t>Антизадирная смазка на основе алюминия  LOCTITE-8151 AS, Противозадирная смазка с содержанием алюминия, Аэрозоль, 300 мл</t>
  </si>
  <si>
    <t xml:space="preserve"> твердая, антифрикционная, для сухой постоянной смазки деталей с постоянным коэффициентом трения</t>
  </si>
  <si>
    <t>класс арматурной стали А-III (A400), диамер профиля 6-40 мм, ГОСТ 5781-82</t>
  </si>
  <si>
    <t>льняной, плотность не менее 600 г/м, ГОСТ 15530-93</t>
  </si>
  <si>
    <t xml:space="preserve"> Брезент </t>
  </si>
  <si>
    <t xml:space="preserve">  на основе полиуретана, для вклейки лобовых стекол</t>
  </si>
  <si>
    <t xml:space="preserve">Фильтр </t>
  </si>
  <si>
    <t xml:space="preserve"> воздушный, для воздушного компрессора парогенераторной установки, в комплекте 3 шт</t>
  </si>
  <si>
    <t xml:space="preserve">Вентиль </t>
  </si>
  <si>
    <t>полипропиленовый, диаметр 15</t>
  </si>
  <si>
    <t>полипропиленовый, диаметр 20 мм</t>
  </si>
  <si>
    <t>полипропиленовый, диаметр 25 мм</t>
  </si>
  <si>
    <t>хозяйственные, металлические, четырехрогие, деревянный черенок</t>
  </si>
  <si>
    <t xml:space="preserve"> Газ </t>
  </si>
  <si>
    <t xml:space="preserve">  рабочие, мужские, летние, верх обуви: пигментированный кожевенный спилок, сетчатый нейлон, металлический подносок, стелька с защитой от проколов, антистатическая подошва на литьевом креплении, ГОСТ 26167-2005</t>
  </si>
  <si>
    <t>Ботинки</t>
  </si>
  <si>
    <t xml:space="preserve">  бензиновая, самоходная</t>
  </si>
  <si>
    <t xml:space="preserve">Газонокосилка  </t>
  </si>
  <si>
    <t>Электрододержатель</t>
  </si>
  <si>
    <t xml:space="preserve"> ЭД-60</t>
  </si>
  <si>
    <t>Задвижка</t>
  </si>
  <si>
    <t xml:space="preserve"> чугунная, тип присоединения к трубопроводу - фланцевое, клиновые с выдвижным шпинделем, номинальное давление 4 Мпа, номинальный диаметр 100 мм</t>
  </si>
  <si>
    <t xml:space="preserve"> чугунная, тип присоединения к трубопроводу - фланцевое, клиновые с выдвижным шпинделем, номинальное давление 4 Мпа, номинальный диаметр 50 мм</t>
  </si>
  <si>
    <t xml:space="preserve"> Замок</t>
  </si>
  <si>
    <t xml:space="preserve"> марка КГ, 1*35 мм2</t>
  </si>
  <si>
    <t xml:space="preserve"> электрический, на катушке</t>
  </si>
  <si>
    <t xml:space="preserve">Удлинитель </t>
  </si>
  <si>
    <t xml:space="preserve">Канат </t>
  </si>
  <si>
    <t>полиамидный (капроновый), диаметр 13 мм, ГОСТ 30055-93</t>
  </si>
  <si>
    <t xml:space="preserve">Кошма </t>
  </si>
  <si>
    <t xml:space="preserve"> высокого давления, моечный, давление 30-160 бар, с электрическим водонагревателем, напряжение 400В, расход воды 300-760 л/час, бак для моющего средства до 20 л</t>
  </si>
  <si>
    <t>жидкий, анаэробный, для надежной фиксации металлов</t>
  </si>
  <si>
    <t>Клей - герметик</t>
  </si>
  <si>
    <t xml:space="preserve"> Клей </t>
  </si>
  <si>
    <t>силиконовый</t>
  </si>
  <si>
    <t>однокомпонентная</t>
  </si>
  <si>
    <t xml:space="preserve">Грунт-эмаль </t>
  </si>
  <si>
    <t xml:space="preserve">Комплект резино-технических изделий </t>
  </si>
  <si>
    <t>для цементировочного насоса, в комплекте разделительная мембрана, манжеты, уплотнения, амортизаторы, втулки, прокладки, кольца</t>
  </si>
  <si>
    <t xml:space="preserve"> моторное, для дизельных двигателей, обозначение по SAE 10W-40</t>
  </si>
  <si>
    <t xml:space="preserve">Масло </t>
  </si>
  <si>
    <t>моторное, для дизельных двигателей, обозначение по SAE 5W-30</t>
  </si>
  <si>
    <t xml:space="preserve"> компрессорное, марка SAE-40</t>
  </si>
  <si>
    <t xml:space="preserve"> Ткань </t>
  </si>
  <si>
    <t>пальтовая, хлопчатобумажная, плотностью 300 г/м2, ширина 80-150 см, ГОСТ 29298-2005</t>
  </si>
  <si>
    <t>эпоксидный с добавкой отвердителя (холодная сварка)</t>
  </si>
  <si>
    <t xml:space="preserve">Клей </t>
  </si>
  <si>
    <t xml:space="preserve">Средство моющее </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</si>
  <si>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</si>
  <si>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 xml:space="preserve"> из вафельного полотна, обтирочная</t>
  </si>
  <si>
    <t xml:space="preserve">Отвертка </t>
  </si>
  <si>
    <t xml:space="preserve">  Патрон монтажный</t>
  </si>
  <si>
    <t xml:space="preserve">  Д-4, в стальной гильзе</t>
  </si>
  <si>
    <t xml:space="preserve">  мужские, для защиты от механических воздействий, из кожи юфтевой, утепленные, ГОСТ 28507-99</t>
  </si>
  <si>
    <t xml:space="preserve"> Ботинки </t>
  </si>
  <si>
    <t>чугунный, тип соединения - фланцевый, поворотный, давление условное 1 (1,6) Мпа, условный диаметр 100 мм</t>
  </si>
  <si>
    <t>реактивное, марка ТС-1, плотность при 20 °С не менее 780(775) кг/м3, низшая теплота сгорания не менее 43120 кДж/к, ГОСТ 10227-86</t>
  </si>
  <si>
    <t>Грунт-эмаль</t>
  </si>
  <si>
    <t xml:space="preserve">  накидные, в наборе 26 предметов 6-27 мм</t>
  </si>
  <si>
    <t>чугунный, тип соединения - фланцевый, поворотный, давление условное 1 (1,6) Мпа, условный диаметр 80 мм</t>
  </si>
  <si>
    <t>технический, жидкий, ГОСТ 6331-78</t>
  </si>
  <si>
    <t xml:space="preserve">Кислород  </t>
  </si>
  <si>
    <t>крестообразная, номер 0, ГОСТ 21010-75</t>
  </si>
  <si>
    <t xml:space="preserve">Круг </t>
  </si>
  <si>
    <t xml:space="preserve">  отрезной, на бакелитовой связке, шлифматериал карбид кремния, диаметр 180 мм</t>
  </si>
  <si>
    <t xml:space="preserve"> Круг</t>
  </si>
  <si>
    <t xml:space="preserve">  отрезной, на бакелитовой связке, шлифматериал карбид кремния, диаметр 125 мм</t>
  </si>
  <si>
    <t xml:space="preserve"> для сварочных работ</t>
  </si>
  <si>
    <t xml:space="preserve"> для защиты рук технические, со сплошным покрытием ПВХ, хлопчатобумажные</t>
  </si>
  <si>
    <t xml:space="preserve">Перчатки </t>
  </si>
  <si>
    <t>для защиты рук технические, с точечным покрытием ПВХ, шерстяные</t>
  </si>
  <si>
    <t>Перчатки защитные</t>
  </si>
  <si>
    <t xml:space="preserve"> кожаные</t>
  </si>
  <si>
    <t xml:space="preserve"> из оцинкованной стали, с полимерным покрытием, толщина 0,6 мм</t>
  </si>
  <si>
    <t xml:space="preserve"> для компрессора</t>
  </si>
  <si>
    <t xml:space="preserve">Редуктор </t>
  </si>
  <si>
    <t xml:space="preserve"> пропановый</t>
  </si>
  <si>
    <t xml:space="preserve"> из углеродистой стали, шкала номинальной длины 5 м, ГОСТ 7502-98</t>
  </si>
  <si>
    <t xml:space="preserve"> из углеродистой стали, шкала номинальной длины 10 м, ГОСТ 7502-98</t>
  </si>
  <si>
    <t xml:space="preserve"> тип I, для уплотнения цилиндров, диаметр 12-22 мм, для уплотнения штоков, диаметр 4-14 мм, размер 12*4 мм, ГОСТ 14896-84</t>
  </si>
  <si>
    <t xml:space="preserve"> Паста</t>
  </si>
  <si>
    <t xml:space="preserve"> из дисульфида молибдена</t>
  </si>
  <si>
    <t xml:space="preserve"> Саморез </t>
  </si>
  <si>
    <t xml:space="preserve">Сетка </t>
  </si>
  <si>
    <t xml:space="preserve"> Сепаратор </t>
  </si>
  <si>
    <t>для компрессора, для сжатия</t>
  </si>
  <si>
    <t>СОЖ (смазываюшая охлаждающая жидкость) Масло,  Ultra Coolant, 25l  для компрессора низкого давления типа UP5 – 22 - 8</t>
  </si>
  <si>
    <t xml:space="preserve"> масляная</t>
  </si>
  <si>
    <t xml:space="preserve">Жидкость смазочно-охлаждающая </t>
  </si>
  <si>
    <t xml:space="preserve">Соль </t>
  </si>
  <si>
    <t>йодированная, пищевая, ГОСТ 13830-97</t>
  </si>
  <si>
    <t xml:space="preserve"> для смазывания деталей машин и механизмов</t>
  </si>
  <si>
    <t xml:space="preserve">Водноспиртовый раствор медицинский </t>
  </si>
  <si>
    <t>раствор</t>
  </si>
  <si>
    <t xml:space="preserve"> Пояс </t>
  </si>
  <si>
    <t>предохранительный, страховочный, лямочный с амортизатором</t>
  </si>
  <si>
    <t xml:space="preserve">Тиски </t>
  </si>
  <si>
    <t>слесарные</t>
  </si>
  <si>
    <t>водогазопроводная, сварная, наружный диаметр 33,5 мм, толщина стенки 2,8 мм, легкая, условный проход 25 мм, ГОСТ 3262-75</t>
  </si>
  <si>
    <t>водогазопроводная, сварная, стальная, наружный диаметр 114,0 мм, толщина стенки 4,5 мм, обыкновенная, условный проход 100 мм</t>
  </si>
  <si>
    <t xml:space="preserve"> квадратная, стальная холоднодеформированная, электросварная, наружный диаметр 40 мм, толщина стенки 2,0 мм, ГОСТ 8639-82</t>
  </si>
  <si>
    <t xml:space="preserve"> стальной, равнополочный, номер 4,5, ширина полок 45*45 мм, ГОСТ 8509-93</t>
  </si>
  <si>
    <t>Универсальный быстроочистительный спрей LOCTITE-7063 Очиститель для большинства деталей на основе органических растворителей, предназначен для очистки поверхностей  перед нанесением клеев и герметиков</t>
  </si>
  <si>
    <t>Фиксатор резьб средней прочности LOCTITE-243 позволяет производитьразборку для ремонта и обслуживания с помощью обычного ручного инструмента</t>
  </si>
  <si>
    <t xml:space="preserve">Препарат антикоррозийный  </t>
  </si>
  <si>
    <t>на основе алифатических углеводородов, нефтяной основы и углекислого газа, спрей</t>
  </si>
  <si>
    <t xml:space="preserve"> масляный, для поршневого компрессора</t>
  </si>
  <si>
    <t>масляный, для двигателя внутреннего сгорания, механический, бумажный</t>
  </si>
  <si>
    <t>Элемент</t>
  </si>
  <si>
    <t xml:space="preserve"> фильтрующий, тонкость фильтрации свыше 200 мкм</t>
  </si>
  <si>
    <t>стальной, плоский, ГОСТ 12820-80</t>
  </si>
  <si>
    <t xml:space="preserve">Фланец </t>
  </si>
  <si>
    <t xml:space="preserve"> из стали, горячекатаный, с уклоном внутренних граней полок, номер швеллера 14, ГОСТ 8240-97</t>
  </si>
  <si>
    <t xml:space="preserve">Швеллер </t>
  </si>
  <si>
    <t xml:space="preserve"> Клапан электромагнитный </t>
  </si>
  <si>
    <t>для гидравлической станции</t>
  </si>
  <si>
    <t>стальной, тип присоединения - фланцевое, давление условное 1,6 Мпа, ГОСТ 27477-87</t>
  </si>
  <si>
    <t xml:space="preserve">  для спецтехники, в наборе 151 предмет</t>
  </si>
  <si>
    <t>Шкурка шлифовальная</t>
  </si>
  <si>
    <t xml:space="preserve"> тканевая, водостойкая</t>
  </si>
  <si>
    <t>Пружина</t>
  </si>
  <si>
    <t>из черных металлов, дисковая</t>
  </si>
  <si>
    <t xml:space="preserve"> Бумага </t>
  </si>
  <si>
    <t xml:space="preserve"> простой, с ластиком</t>
  </si>
  <si>
    <t>полипропиленовый, ширина 48 мм, канцелярский</t>
  </si>
  <si>
    <t xml:space="preserve">  Скотч размер 48 мм 200 мм</t>
  </si>
  <si>
    <t xml:space="preserve"> Скотч</t>
  </si>
  <si>
    <t xml:space="preserve">Бумага </t>
  </si>
  <si>
    <t xml:space="preserve">  для заметок, бумажный, самоклеющийся</t>
  </si>
  <si>
    <t xml:space="preserve">  общая, 48 листов, ГОСТ 13309-90</t>
  </si>
  <si>
    <t xml:space="preserve">Конверты </t>
  </si>
  <si>
    <t xml:space="preserve"> формат Евро Е65 (110 х 220 мм)</t>
  </si>
  <si>
    <t xml:space="preserve">Штрих-корректор </t>
  </si>
  <si>
    <t xml:space="preserve"> Маркер</t>
  </si>
  <si>
    <t xml:space="preserve"> канцелярские</t>
  </si>
  <si>
    <t xml:space="preserve"> для бумаг, из пластмассы, вертикальный</t>
  </si>
  <si>
    <t>шариковая, с жидкими чернилами</t>
  </si>
  <si>
    <t>отрезной, на бакелитовой связке, шлифматериал карбид кремния, диаметр 230 мм</t>
  </si>
  <si>
    <t>Круг</t>
  </si>
  <si>
    <t xml:space="preserve">  кислородный, кислородный, баллонный, пропускная способность 25 м3/ч, ГОСТ 13861-89</t>
  </si>
  <si>
    <t>Редуктор</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</si>
  <si>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</si>
  <si>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42,3 мм, толщина стенки 3,2 мм, обыкновенная, условный проход 32 мм, ГОСТ 3262-75</t>
  </si>
  <si>
    <t>водогазопроводная, сварная, стальная, наружный диаметр 21,3 мм, толщина стенки 2,5 мм, легкая, условный проход 15 мм, ГОСТ 3262-75</t>
  </si>
  <si>
    <t xml:space="preserve">  водогазопроводная, сварная, наружный диаметр 60,0 мм, толщина стенки 3,5 мм, обыкновенная, условный проход 50 мм, ГОСТ 3262-75</t>
  </si>
  <si>
    <t>для водоснабжения, полиэтиленовая ПЭ 100, SDR 11, диаметр 140 мм, толщина 5,4 мм, давление 6 атм, ГОСТ 18599-2001</t>
  </si>
  <si>
    <t xml:space="preserve">  стальной, облегченный, ГОСТ 17679-80</t>
  </si>
  <si>
    <t xml:space="preserve"> марка МР-З, тип Э46, диаметр 3 мм, ГОСТ 9467-75</t>
  </si>
  <si>
    <t xml:space="preserve">Электрод сварочный </t>
  </si>
  <si>
    <t xml:space="preserve"> марка МР-З, тип Э46, диаметр 4 мм, ГОСТ 9467-75</t>
  </si>
  <si>
    <t>для офисного оборудования, формат А4, плотность 80 г/м2, ГОСТ 6656-76</t>
  </si>
  <si>
    <t xml:space="preserve">  для заметок, формат блока 75*75 мм</t>
  </si>
  <si>
    <t>регистратор, пластиковая, формат А4, 50 мм</t>
  </si>
  <si>
    <t xml:space="preserve"> Папка </t>
  </si>
  <si>
    <t>формат C4 (229 х 324 мм)</t>
  </si>
  <si>
    <t>для канцелярских целей, проволочная</t>
  </si>
  <si>
    <t xml:space="preserve">Скоба  </t>
  </si>
  <si>
    <t xml:space="preserve">Скоросшиватель </t>
  </si>
  <si>
    <t>картонный, размер 320x230x40 мм, формат А4</t>
  </si>
  <si>
    <t xml:space="preserve"> общая, 36 листов</t>
  </si>
  <si>
    <t>Файл - вкладыш</t>
  </si>
  <si>
    <t xml:space="preserve"> из полипропиленовой пленки</t>
  </si>
  <si>
    <t>металлическая, размер 22 мм</t>
  </si>
  <si>
    <t xml:space="preserve">Скрепка </t>
  </si>
  <si>
    <t>пластмассовая, с многоцветным рисунком, 16 см</t>
  </si>
  <si>
    <t xml:space="preserve">  формат А4, датированный</t>
  </si>
  <si>
    <t xml:space="preserve">ежедневник </t>
  </si>
  <si>
    <t xml:space="preserve">  для бумаг, металлическая, сетчатая</t>
  </si>
  <si>
    <t>Корзина</t>
  </si>
  <si>
    <t xml:space="preserve"> Дырокол</t>
  </si>
  <si>
    <t xml:space="preserve"> канцелярский, механический</t>
  </si>
  <si>
    <t xml:space="preserve"> Нож</t>
  </si>
  <si>
    <t xml:space="preserve"> канцелярский</t>
  </si>
  <si>
    <t xml:space="preserve"> Папка</t>
  </si>
  <si>
    <t xml:space="preserve">  конверт на резинке, пластиковая, формат A4</t>
  </si>
  <si>
    <t xml:space="preserve">  из мелованного картона, формат А4, плотность свыше 300 г/м2</t>
  </si>
  <si>
    <t xml:space="preserve">  пластиковый</t>
  </si>
  <si>
    <t>Совок</t>
  </si>
  <si>
    <t xml:space="preserve"> Губка</t>
  </si>
  <si>
    <t xml:space="preserve"> для мытья посуды</t>
  </si>
  <si>
    <t xml:space="preserve">  для мытья посуды</t>
  </si>
  <si>
    <t>Средство для дезинфекции дезодорации и санации</t>
  </si>
  <si>
    <t>для помещений, жидкость</t>
  </si>
  <si>
    <t>для сливного бачка унитаза, таблетка</t>
  </si>
  <si>
    <t>туалетное, жидкое, гелеобразное</t>
  </si>
  <si>
    <t xml:space="preserve">Мыло </t>
  </si>
  <si>
    <t>для чистки ванн и раковин, порошкообразное, абразивное</t>
  </si>
  <si>
    <t xml:space="preserve"> Средство чистящее </t>
  </si>
  <si>
    <t xml:space="preserve">  упаковочный, для мусора, из полиэтилена, обычной прочности, с ручками</t>
  </si>
  <si>
    <t>Мешок</t>
  </si>
  <si>
    <t>для мытья стекол и зеркальных поверхностей, жидкость, СТ РК ГОСТ Р 51696-2003</t>
  </si>
  <si>
    <t>Средство моющее</t>
  </si>
  <si>
    <t>Освежитель воздуха</t>
  </si>
  <si>
    <t xml:space="preserve"> аэрозоль</t>
  </si>
  <si>
    <t xml:space="preserve"> для защиты рук технические, резиновые</t>
  </si>
  <si>
    <t xml:space="preserve"> Порошок </t>
  </si>
  <si>
    <t>стиральный, специального назначения</t>
  </si>
  <si>
    <t xml:space="preserve">Салфетка </t>
  </si>
  <si>
    <t>столовая, бумажная, квадратная/круглая</t>
  </si>
  <si>
    <t>для очистки канализационных стоков и выгребных ям, порошок</t>
  </si>
  <si>
    <t xml:space="preserve">  кухонная, из ткани из искусственных волокон, размер 40*40 см</t>
  </si>
  <si>
    <t>Салфетка</t>
  </si>
  <si>
    <t xml:space="preserve">  техническая, хлопковая, безворсовая</t>
  </si>
  <si>
    <t>хлопчатобумажная, нетканая</t>
  </si>
  <si>
    <t xml:space="preserve"> Ветошь </t>
  </si>
  <si>
    <t>туалетная, двухслойная</t>
  </si>
  <si>
    <t xml:space="preserve"> Бумага</t>
  </si>
  <si>
    <t xml:space="preserve">  туалетное, твердое, ГОСТ 28546-2002</t>
  </si>
  <si>
    <t>Ветошь</t>
  </si>
  <si>
    <t xml:space="preserve">Швабра </t>
  </si>
  <si>
    <t>для уборки</t>
  </si>
  <si>
    <t>Швабра</t>
  </si>
  <si>
    <t xml:space="preserve"> для уборки полов, механическая</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</si>
  <si>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</si>
  <si>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</si>
  <si>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 xml:space="preserve"> Губка </t>
  </si>
  <si>
    <t>для мытья посуды</t>
  </si>
  <si>
    <t xml:space="preserve"> Рубанок</t>
  </si>
  <si>
    <t xml:space="preserve"> электрический</t>
  </si>
  <si>
    <t xml:space="preserve"> Перфоратор</t>
  </si>
  <si>
    <t xml:space="preserve"> электрический, сетевой</t>
  </si>
  <si>
    <t xml:space="preserve"> Дрель</t>
  </si>
  <si>
    <t xml:space="preserve"> Дрель </t>
  </si>
  <si>
    <t xml:space="preserve"> Машина шлифовальная</t>
  </si>
  <si>
    <t xml:space="preserve"> Пила электрическая</t>
  </si>
  <si>
    <t xml:space="preserve"> ручной</t>
  </si>
  <si>
    <t xml:space="preserve"> Лобзик</t>
  </si>
  <si>
    <t xml:space="preserve"> ручной, электрический</t>
  </si>
  <si>
    <t xml:space="preserve"> Степлер</t>
  </si>
  <si>
    <t xml:space="preserve"> промышленный, электрический</t>
  </si>
  <si>
    <t xml:space="preserve">Пила </t>
  </si>
  <si>
    <t>бензомоторная</t>
  </si>
  <si>
    <t>со ступенчатым переключением, диапазон сварочного тока 10-340 А</t>
  </si>
  <si>
    <t xml:space="preserve">Полуавтомат сварочный </t>
  </si>
  <si>
    <t xml:space="preserve"> совковая</t>
  </si>
  <si>
    <t xml:space="preserve"> растворная</t>
  </si>
  <si>
    <t xml:space="preserve"> Лопата </t>
  </si>
  <si>
    <t>снегоуборочная</t>
  </si>
  <si>
    <t xml:space="preserve">Скребок </t>
  </si>
  <si>
    <t>для уборки снега, металлический</t>
  </si>
  <si>
    <t xml:space="preserve">  садово-огородные, металлические, 12-зубовые с круглым сечением зуба, деревянный черенок</t>
  </si>
  <si>
    <t xml:space="preserve">Веник </t>
  </si>
  <si>
    <t>из материалов растительного происхождения</t>
  </si>
  <si>
    <t xml:space="preserve">Метла </t>
  </si>
  <si>
    <t>электрический, бытовой, длина 50 метров</t>
  </si>
  <si>
    <t xml:space="preserve"> Удлинитель</t>
  </si>
  <si>
    <t>без резьбы</t>
  </si>
  <si>
    <t xml:space="preserve">Дюбель-гвоздь </t>
  </si>
  <si>
    <t>усиленный, с болтом</t>
  </si>
  <si>
    <t xml:space="preserve"> Анкер</t>
  </si>
  <si>
    <t>из черных металлов, с квадратной головкой, размер 6*10 мм</t>
  </si>
  <si>
    <t>Шуруп</t>
  </si>
  <si>
    <t>строительный, с плоской головкой, диаметр 2,0 мм, длина 50 мм, ГОСТ 4028-63</t>
  </si>
  <si>
    <t>Гвоздь</t>
  </si>
  <si>
    <t xml:space="preserve">  строительный, с плоской головкой, диаметр 5,0 мм, длина 120 мм, ГОСТ 4028-63</t>
  </si>
  <si>
    <t xml:space="preserve">  строительный, с плоской головкой, диаметр 5,0 мм, длина 150 мм, ГОСТ 4028-63</t>
  </si>
  <si>
    <t xml:space="preserve">  пластиковое, круглое, объем 10 л</t>
  </si>
  <si>
    <t>Ведро</t>
  </si>
  <si>
    <t>для защиты рук технические, со сплошным покрытием ПВХ, шерстяные</t>
  </si>
  <si>
    <t>бытовой, тип ЭПСНТ, мощность 80 Вт, напряжение 220 В, ГОСТ 7219-83</t>
  </si>
  <si>
    <t xml:space="preserve">Электропаяльник </t>
  </si>
  <si>
    <t xml:space="preserve"> диэлектрические</t>
  </si>
  <si>
    <t>крестовая, плоская (стандартные размеры) 6 предметов</t>
  </si>
  <si>
    <t>для герметика, механический</t>
  </si>
  <si>
    <t>пластиковая, малярная</t>
  </si>
  <si>
    <t xml:space="preserve"> Ванна</t>
  </si>
  <si>
    <t xml:space="preserve">  из нержавеющей стали, шкала номинальной длины 10 м, ГОСТ 7502-98</t>
  </si>
  <si>
    <t>для защиты рук технические, пропитанные ПВХ, хлопчатобумажные</t>
  </si>
  <si>
    <t xml:space="preserve">  стальная, плетеная, одинарная, номер сетки 5</t>
  </si>
  <si>
    <t>хлопчатобумажная, тканая</t>
  </si>
  <si>
    <t xml:space="preserve"> Средство моющее </t>
  </si>
  <si>
    <t>для чистки ванн и раковин, порошок, СТ РК ГОСТ Р 51696-2003</t>
  </si>
  <si>
    <t xml:space="preserve">Полотенце </t>
  </si>
  <si>
    <t>общего назначения, бумажное</t>
  </si>
  <si>
    <t>вибрационная, с зажимом, для крепления листа, мощность 220 Вт, частота колебания платформы 12000 кол/мин</t>
  </si>
  <si>
    <t xml:space="preserve">  длина 5 м</t>
  </si>
  <si>
    <t xml:space="preserve"> Топор </t>
  </si>
  <si>
    <t>лесорубный</t>
  </si>
  <si>
    <t>Топор</t>
  </si>
  <si>
    <t xml:space="preserve"> столярный</t>
  </si>
  <si>
    <t>Кисть малярная</t>
  </si>
  <si>
    <t xml:space="preserve"> макловица</t>
  </si>
  <si>
    <t xml:space="preserve"> плоская</t>
  </si>
  <si>
    <t xml:space="preserve"> Коса </t>
  </si>
  <si>
    <t>сельскохозяйственная, изогнутое лезвие, стальное, деревянный черенок</t>
  </si>
  <si>
    <t>садово-огородный, двухстороннего резания, пластиковая рукоятка</t>
  </si>
  <si>
    <t>Секатор</t>
  </si>
  <si>
    <t xml:space="preserve">для душа, двухрукояточный, настенный, размер 310*150 мм, ГОСТ 25809-96 </t>
  </si>
  <si>
    <t xml:space="preserve">Смеситель </t>
  </si>
  <si>
    <t>для раковины, пластиковый, размер 1 1/2"*40-50 мм, гофрированный</t>
  </si>
  <si>
    <t xml:space="preserve">Сифон </t>
  </si>
  <si>
    <t xml:space="preserve">  для глубокого душевого поддона СВПГ, пластиковый, с выпуском и переливом, ГОСТ 23289-94</t>
  </si>
  <si>
    <t>для сантехника, в наборе не более 25 предметов</t>
  </si>
  <si>
    <t>для широкого круга пильных работ, диаметр пильного диска 255 мм, частота вращения 4800 об/мин, ГОСТ 980-80</t>
  </si>
  <si>
    <t xml:space="preserve">Пила торцовочная </t>
  </si>
  <si>
    <t>в наборе биметаллические коронки для высверливания отверстий диаметром от 19 до 100 мм, для выпиливания отверстий</t>
  </si>
  <si>
    <t>Пила</t>
  </si>
  <si>
    <t>для помещения грузов, грузоподъемность 100 -200 кг</t>
  </si>
  <si>
    <t xml:space="preserve"> Тачка </t>
  </si>
  <si>
    <t xml:space="preserve">  техническая, из алюминиевого сплава</t>
  </si>
  <si>
    <t>Лестница</t>
  </si>
  <si>
    <t>Стамеска</t>
  </si>
  <si>
    <t xml:space="preserve">  для плотника, в наборе 20 предметов</t>
  </si>
  <si>
    <t xml:space="preserve">Набор отверток </t>
  </si>
  <si>
    <t>универсальный</t>
  </si>
  <si>
    <t xml:space="preserve"> Молоток </t>
  </si>
  <si>
    <t>слесарный</t>
  </si>
  <si>
    <t xml:space="preserve">  деревянная рукоятка, резиновая головка, ГОСТ 19645-74</t>
  </si>
  <si>
    <t>Киянка</t>
  </si>
  <si>
    <t>алмазный</t>
  </si>
  <si>
    <t>рожковые, в наборе 10 предметов, 6-32 мм</t>
  </si>
  <si>
    <t xml:space="preserve">  Плоскогубцы </t>
  </si>
  <si>
    <t>перекрестные</t>
  </si>
  <si>
    <t xml:space="preserve">  металлический, ширина 200 мм</t>
  </si>
  <si>
    <t xml:space="preserve">Шпатель </t>
  </si>
  <si>
    <t xml:space="preserve">  металлический, ширина 350 мм</t>
  </si>
  <si>
    <t xml:space="preserve"> Шпатель</t>
  </si>
  <si>
    <t xml:space="preserve">  металлический, ширина 80 мм</t>
  </si>
  <si>
    <t xml:space="preserve"> Шпатель </t>
  </si>
  <si>
    <t>универсально-заточный, без числового программного управления</t>
  </si>
  <si>
    <t xml:space="preserve"> Станок заточный</t>
  </si>
  <si>
    <t>Ложка</t>
  </si>
  <si>
    <t xml:space="preserve"> из нержавеющей стали, столовая</t>
  </si>
  <si>
    <t>из нержавеющей стали, столовая</t>
  </si>
  <si>
    <t xml:space="preserve"> Вилка</t>
  </si>
  <si>
    <t xml:space="preserve">  из каменной керамики, глубина не более 25 мм, плоская </t>
  </si>
  <si>
    <t xml:space="preserve">Тарелка </t>
  </si>
  <si>
    <t>Набор кухонный</t>
  </si>
  <si>
    <t xml:space="preserve"> металлический, 6 предметов</t>
  </si>
  <si>
    <t xml:space="preserve">  вместимость 0,6л</t>
  </si>
  <si>
    <t>пищевой, пластиковый, объем 500-950 мл, в наборе до 10 предметов</t>
  </si>
  <si>
    <t xml:space="preserve">Контейнер </t>
  </si>
  <si>
    <t>из нержавеющей стали, из биокерамической эмали, емкость 19-22 л, без гриля</t>
  </si>
  <si>
    <t>Печь микроволновая</t>
  </si>
  <si>
    <t xml:space="preserve">  из нержавеющей стали, с антипригарным покрытием, объем 4 л</t>
  </si>
  <si>
    <t>для переработки мяса, овощей и теста</t>
  </si>
  <si>
    <t>Машина для измельчения, нарезания</t>
  </si>
  <si>
    <t xml:space="preserve">Казан </t>
  </si>
  <si>
    <t>чугунный</t>
  </si>
  <si>
    <t xml:space="preserve">Кастрюля </t>
  </si>
  <si>
    <t>вместимость 40 л</t>
  </si>
  <si>
    <t xml:space="preserve"> Кастрюля</t>
  </si>
  <si>
    <t xml:space="preserve"> вместимость 50 л</t>
  </si>
  <si>
    <t xml:space="preserve"> вместимость 30 л</t>
  </si>
  <si>
    <t>стальной, эмалированный, вместимость 9-12 л</t>
  </si>
  <si>
    <t xml:space="preserve"> Таз </t>
  </si>
  <si>
    <t xml:space="preserve"> вместимость 10 л</t>
  </si>
  <si>
    <t>объем 20,0 л</t>
  </si>
  <si>
    <t xml:space="preserve">  Термопот</t>
  </si>
  <si>
    <t xml:space="preserve">  столовая, на тканевой или нетканевой основе, с латексным покрытием</t>
  </si>
  <si>
    <t xml:space="preserve">  клеенка</t>
  </si>
  <si>
    <t xml:space="preserve">  пластиковая, мусорная, на колесиках, объем 100 л</t>
  </si>
  <si>
    <t xml:space="preserve">  Урна</t>
  </si>
  <si>
    <t>деревянная, разделочная</t>
  </si>
  <si>
    <t xml:space="preserve">Доска </t>
  </si>
  <si>
    <t xml:space="preserve">  оцинкованное, эмалированное, объем от 9-10 л, ГОСТ 20558-82</t>
  </si>
  <si>
    <t xml:space="preserve">  из нержавеющей стали</t>
  </si>
  <si>
    <t>Дуршлаг</t>
  </si>
  <si>
    <t xml:space="preserve">Скалка </t>
  </si>
  <si>
    <t xml:space="preserve">  Мясорубка </t>
  </si>
  <si>
    <t>стеклянная, машинной обработки, без ножки, ГОСТ 30407-96</t>
  </si>
  <si>
    <t>Рюмка</t>
  </si>
  <si>
    <t xml:space="preserve"> столовая, на тканевой или нетканевой основе, с латексным покрытием</t>
  </si>
  <si>
    <t xml:space="preserve">клеенка </t>
  </si>
  <si>
    <t xml:space="preserve"> столовая, из тканей из искусственных волокон, банкетная, размер 173*250 см</t>
  </si>
  <si>
    <t xml:space="preserve">Скатерть </t>
  </si>
  <si>
    <t xml:space="preserve"> вместимость 1 л</t>
  </si>
  <si>
    <t xml:space="preserve">  Чайник </t>
  </si>
  <si>
    <t xml:space="preserve"> фарфоровая, полая, глубина не более 25 мм, ГОСТ 28390-89</t>
  </si>
  <si>
    <t>пластиковая, для хлебобулочных изделий</t>
  </si>
  <si>
    <t xml:space="preserve">  Корзина  </t>
  </si>
  <si>
    <t>из нержавеющей стали</t>
  </si>
  <si>
    <t xml:space="preserve">  Терка  </t>
  </si>
  <si>
    <t xml:space="preserve"> для резки овощей</t>
  </si>
  <si>
    <t xml:space="preserve">  Машина </t>
  </si>
  <si>
    <t>латунный, не электрический</t>
  </si>
  <si>
    <t xml:space="preserve">  Самовар  </t>
  </si>
  <si>
    <t>женский, спецодежда для сферы обслуживания (униформа), из  хлопчатобумажной  ткани</t>
  </si>
  <si>
    <t>Халат</t>
  </si>
  <si>
    <t xml:space="preserve">Петуния красное однолетние </t>
  </si>
  <si>
    <t>Петуния белое однолетние</t>
  </si>
  <si>
    <t>Петуния розовые однолетние</t>
  </si>
  <si>
    <t>Петуния фиолетовые  однолетние</t>
  </si>
  <si>
    <t>Петуния голубое  однолетние</t>
  </si>
  <si>
    <t xml:space="preserve">Бархатцы крупного цвета </t>
  </si>
  <si>
    <t xml:space="preserve">Сальвия  красное садовая </t>
  </si>
  <si>
    <t xml:space="preserve">Газон универсальная </t>
  </si>
  <si>
    <t>Розы  разного цвета</t>
  </si>
  <si>
    <t>Флоксы метельчатные  разного цвета</t>
  </si>
  <si>
    <t xml:space="preserve">Лигулярия бузульник </t>
  </si>
  <si>
    <t xml:space="preserve">Многолетник Дельфиниум сортовой  раного цвета </t>
  </si>
  <si>
    <t xml:space="preserve">Люпин  многолетник </t>
  </si>
  <si>
    <t xml:space="preserve">Аквилегия  многолетник </t>
  </si>
  <si>
    <t>Нивлиник ромашка  многолетник рассада</t>
  </si>
  <si>
    <t xml:space="preserve">Очиток видный  садовый </t>
  </si>
  <si>
    <t xml:space="preserve">Лиатрик  многлетник </t>
  </si>
  <si>
    <t>Лютик ранункулюс разного цвета</t>
  </si>
  <si>
    <t>Хризонтема шаровидная низкорослая разного цвета</t>
  </si>
  <si>
    <t xml:space="preserve">Энотера многолетник  многолетник </t>
  </si>
  <si>
    <t xml:space="preserve">Страусник  Многоножковые обыкновенные </t>
  </si>
  <si>
    <t xml:space="preserve"> цветов, однолетняя</t>
  </si>
  <si>
    <t xml:space="preserve">  Рассада </t>
  </si>
  <si>
    <t>для хвойных растений, твердое вещество, СТ РК ГОСТ Р 51520-2010</t>
  </si>
  <si>
    <t xml:space="preserve">Удобрение </t>
  </si>
  <si>
    <t xml:space="preserve">  Семена трав газонных</t>
  </si>
  <si>
    <t xml:space="preserve">  для посева</t>
  </si>
  <si>
    <t>печатная, учебное пособие</t>
  </si>
  <si>
    <t xml:space="preserve"> Книга</t>
  </si>
  <si>
    <t>пластмассовая, изображающие животных или другие существа, кроме людей, механические (заводные, инерционные, пружинные, рычажные)</t>
  </si>
  <si>
    <t xml:space="preserve">Игрушка  </t>
  </si>
  <si>
    <t xml:space="preserve">  Клапан</t>
  </si>
  <si>
    <t xml:space="preserve"> Аммиак</t>
  </si>
  <si>
    <t xml:space="preserve"> раствор</t>
  </si>
  <si>
    <t xml:space="preserve">Ментола раствор в изовалерате </t>
  </si>
  <si>
    <t>таблетки</t>
  </si>
  <si>
    <t xml:space="preserve">Валерианы экстракт </t>
  </si>
  <si>
    <t>Сульфацетамид</t>
  </si>
  <si>
    <t>Кеторолак</t>
  </si>
  <si>
    <t xml:space="preserve"> в таблетках</t>
  </si>
  <si>
    <t xml:space="preserve">Нитроглицерин </t>
  </si>
  <si>
    <t xml:space="preserve"> Парацетамол</t>
  </si>
  <si>
    <t xml:space="preserve"> таблетки</t>
  </si>
  <si>
    <t xml:space="preserve"> Пакет</t>
  </si>
  <si>
    <t xml:space="preserve"> индивидуальный, перевязочный</t>
  </si>
  <si>
    <t xml:space="preserve">  медицинские одноразовые, из натурального латекса, стерильные</t>
  </si>
  <si>
    <t>медицинские смотровые, из натурального латекса, нестерильные</t>
  </si>
  <si>
    <t xml:space="preserve">Перекись водорода   </t>
  </si>
  <si>
    <t>Уголь активированный</t>
  </si>
  <si>
    <t xml:space="preserve">  таблетки</t>
  </si>
  <si>
    <t>медицинская, стерильная, двухслойная, марлевая</t>
  </si>
  <si>
    <t xml:space="preserve"> Салфетка</t>
  </si>
  <si>
    <t xml:space="preserve"> Бинт</t>
  </si>
  <si>
    <t xml:space="preserve"> медицинский, стерильный, марлевый</t>
  </si>
  <si>
    <t>шоколадная, с молочными и фруктовыми корпусами, ГОСТ 4570-93</t>
  </si>
  <si>
    <t xml:space="preserve">Конфета </t>
  </si>
  <si>
    <t xml:space="preserve">Конфета  </t>
  </si>
  <si>
    <t>неглазированная, желейная</t>
  </si>
  <si>
    <t xml:space="preserve">  шоколадная, с молочными и фруктовыми корпусами, ГОСТ 4570-93</t>
  </si>
  <si>
    <t>сахарное, покрытое шоколадом, ГОСТ 24901-2014</t>
  </si>
  <si>
    <t xml:space="preserve">Печенье  </t>
  </si>
  <si>
    <t>газированная, неминеральная, питьевая, природная, обьем 0,5-1 л, СТ РК 1432-2005</t>
  </si>
  <si>
    <t xml:space="preserve">  негазированная, питьевая, озонированная, обьем 19 л и выше</t>
  </si>
  <si>
    <t>черный, пакетированный</t>
  </si>
  <si>
    <t xml:space="preserve"> Чай </t>
  </si>
  <si>
    <t>зеленый, пакетированный</t>
  </si>
  <si>
    <t xml:space="preserve">  рафинированный, тростниковый, ГОСТ 31895-2012</t>
  </si>
  <si>
    <t>жирность 6-29%, пастеризованные, объем 1 кг, СТ РК ГОСТ Р 52091-2010</t>
  </si>
  <si>
    <t>Сливки</t>
  </si>
  <si>
    <t>фруктово-ореховая, сушеная</t>
  </si>
  <si>
    <t xml:space="preserve">Смесь </t>
  </si>
  <si>
    <t>Сухофрукт Финики</t>
  </si>
  <si>
    <t>Сухофрукт  Курага</t>
  </si>
  <si>
    <t>Сухофрукт  Орех Кешью</t>
  </si>
  <si>
    <t>Сухофрукт  Миндаль жареный</t>
  </si>
  <si>
    <t xml:space="preserve">  пластиковая, мусорная, офисная</t>
  </si>
  <si>
    <t xml:space="preserve"> Урна</t>
  </si>
  <si>
    <t>Часы</t>
  </si>
  <si>
    <t xml:space="preserve"> настенные, электрические</t>
  </si>
  <si>
    <t xml:space="preserve">  общего назначения, бумажное</t>
  </si>
  <si>
    <t xml:space="preserve"> Полотенце</t>
  </si>
  <si>
    <t>Поднос</t>
  </si>
  <si>
    <t>стеклянный, вместимость 2 литра, ГОСТ 30407-96</t>
  </si>
  <si>
    <t>скрытый, объем не менее 2 л</t>
  </si>
  <si>
    <t>Электрочайник</t>
  </si>
  <si>
    <t xml:space="preserve"> объем 4,0 л</t>
  </si>
  <si>
    <t>набор включает в себя одеяло с нейлоновой подкладкой размер 160*125 см, 4 стакана, штопор, металлические столовые приборы и 4 хлопчатобумажные салфетки</t>
  </si>
  <si>
    <t xml:space="preserve">  туристическая, многоместная, с каркасом, ГОСТ 28917-91</t>
  </si>
  <si>
    <t xml:space="preserve">  Палатка</t>
  </si>
  <si>
    <t>складной, мягкий, сидение из тканевой обивки, каркас металлический хромированный</t>
  </si>
  <si>
    <t xml:space="preserve"> Стул </t>
  </si>
  <si>
    <t xml:space="preserve">   фильтрующий</t>
  </si>
  <si>
    <t xml:space="preserve">Самоспасатель </t>
  </si>
  <si>
    <t xml:space="preserve"> противоаэрозольный, для респиратора</t>
  </si>
  <si>
    <t xml:space="preserve">  Фильтр </t>
  </si>
  <si>
    <t>защитная одежда пожарного, мужской, из полмерного материала пленочным покрытием, состоит из куртки, брюк,тип полутяжелый</t>
  </si>
  <si>
    <t>хлопчатобумажный, в комплекте страховочные системы и оборудование, ГОСТ 7040-93</t>
  </si>
  <si>
    <t xml:space="preserve">  Пояс пожарный</t>
  </si>
  <si>
    <t xml:space="preserve"> пожарная, из нержавеющей стали</t>
  </si>
  <si>
    <t xml:space="preserve">  Лестница </t>
  </si>
  <si>
    <t>пластмассовая, с подшлемником, ГОСТ 12.4.128-83</t>
  </si>
  <si>
    <t xml:space="preserve"> Сучкорез</t>
  </si>
  <si>
    <t xml:space="preserve"> стальной, механический</t>
  </si>
  <si>
    <t xml:space="preserve">  Набор инструментов</t>
  </si>
  <si>
    <t xml:space="preserve"> сливной, унитазный</t>
  </si>
  <si>
    <t xml:space="preserve"> медицинская, марлевая, стерильная</t>
  </si>
  <si>
    <t xml:space="preserve">Повязка </t>
  </si>
  <si>
    <t xml:space="preserve">  Конфета</t>
  </si>
  <si>
    <t xml:space="preserve">  сахарное, ГОСТ 24901-2014</t>
  </si>
  <si>
    <t xml:space="preserve"> Калькулятор </t>
  </si>
  <si>
    <t>бухгалтерский</t>
  </si>
  <si>
    <t>Степлер</t>
  </si>
  <si>
    <t>металлический, для хранения ключей, с замком</t>
  </si>
  <si>
    <t>Шкаф</t>
  </si>
  <si>
    <t xml:space="preserve">  эргономичный, МДФ, однотумбовый</t>
  </si>
  <si>
    <t xml:space="preserve">Стол  </t>
  </si>
  <si>
    <t>мобильная, из ДСП, на ножках</t>
  </si>
  <si>
    <t xml:space="preserve">Тумба  </t>
  </si>
  <si>
    <t>ЛДСП, для документов, без замка</t>
  </si>
  <si>
    <t>для совещания,  ЛДСП</t>
  </si>
  <si>
    <t>Стол</t>
  </si>
  <si>
    <t xml:space="preserve">Кресло </t>
  </si>
  <si>
    <t xml:space="preserve"> кожаное, на колесиках</t>
  </si>
  <si>
    <t>из кальциево-сульфатной основы</t>
  </si>
  <si>
    <t xml:space="preserve">Фальш-пол  </t>
  </si>
  <si>
    <t>многофункциональное, печать лазерная, разрешение 1200*1200 dpi</t>
  </si>
  <si>
    <t xml:space="preserve"> Устройство </t>
  </si>
  <si>
    <t xml:space="preserve"> IP-телефония</t>
  </si>
  <si>
    <t xml:space="preserve">  Аппарат телефонный </t>
  </si>
  <si>
    <t xml:space="preserve">Монитор </t>
  </si>
  <si>
    <t>жидкокристаллический, диагональ 21.5 дюйм, разрешение 1920*1080</t>
  </si>
  <si>
    <t>сталь, размер 2400*1500*600 мм</t>
  </si>
  <si>
    <t xml:space="preserve">  для воды, напольный, без холодильника</t>
  </si>
  <si>
    <t xml:space="preserve">  Диспенсер</t>
  </si>
  <si>
    <t>для измерения сопротивления изоляции в кабелях, испытательное напряжение 50-1000В, минимальный испытательный ток при 1kОм/В - 1мА</t>
  </si>
  <si>
    <t xml:space="preserve">  для турбинного счетчика</t>
  </si>
  <si>
    <t>для телескопического трапа, в комплекте панель, датчики, кабеля, энкодер</t>
  </si>
  <si>
    <t xml:space="preserve">Таймер </t>
  </si>
  <si>
    <t>электронный</t>
  </si>
  <si>
    <t xml:space="preserve">Датчик приближения </t>
  </si>
  <si>
    <t>индуктивный, бесконтактный</t>
  </si>
  <si>
    <t>электрическая, бытовая, мощность 600 Вт, в комплекте резиновая насадка и пылесборник</t>
  </si>
  <si>
    <t xml:space="preserve">  Воздуходувка  </t>
  </si>
  <si>
    <t>электролизная, для получения низкоконцентрированного электролического гипохлорита натрия, обеззараживания воды, производительность 0,1-1000 кг/сутки, мощность 0,5-300 кВт/час</t>
  </si>
  <si>
    <t xml:space="preserve">  Установка</t>
  </si>
  <si>
    <t>центробежный, для подачи воды и других чистых жидкостей, горизонтальный, одноступенчатый с колесом двухстоороннего входа</t>
  </si>
  <si>
    <t xml:space="preserve">  Часть гидравлическая</t>
  </si>
  <si>
    <t>центробежный, тип ЦМК 16-27, фекальный, канализационный</t>
  </si>
  <si>
    <t xml:space="preserve"> угловой, односедельный, игольчатый</t>
  </si>
  <si>
    <t xml:space="preserve">  Клапан регулирующий </t>
  </si>
  <si>
    <t xml:space="preserve"> масса не более 20 кг, длина не более 2,5 м</t>
  </si>
  <si>
    <t xml:space="preserve">  Станок токарный металлорежущий</t>
  </si>
  <si>
    <t>одношпиндельный, с числовым программным управлением</t>
  </si>
  <si>
    <t>Станок фрезерный</t>
  </si>
  <si>
    <t xml:space="preserve">  вертикально-фрезерный</t>
  </si>
  <si>
    <t xml:space="preserve">  Станок заточный</t>
  </si>
  <si>
    <t>точильно-шлифовальный, без числового программного управления</t>
  </si>
  <si>
    <t xml:space="preserve">  вертикально-сверлильный, диаметр сверления менее 12 мм</t>
  </si>
  <si>
    <t>бензиновая, самоходная</t>
  </si>
  <si>
    <t>сталь, размер 1600*1200*650 мм</t>
  </si>
  <si>
    <t>мебельный, в комплекте навесные и напольные шкафы, кухонный</t>
  </si>
  <si>
    <t>многокамерный, отдельностоящий, объем не менее 500 л, с морозильным отделом</t>
  </si>
  <si>
    <t>встраиваемый, в виде стола, объем не менее 220 л</t>
  </si>
  <si>
    <t>мощность 1,1 кВт, объем загрузки 60 кг, производительность 120 кг/ч</t>
  </si>
  <si>
    <t>пластик, обивка тканевая, с поворотно подъемным механизмом, подлокотники пластиковые</t>
  </si>
  <si>
    <t xml:space="preserve"> персональный универсальный</t>
  </si>
  <si>
    <t>мультимедийный, диагональ не менее 15 дюйма, производительность высокая</t>
  </si>
  <si>
    <t>монохромный, формат А4, скорость печати более 50 стр/м, разрешение 2400*600 dpi</t>
  </si>
  <si>
    <t>легковой, Класс В, малые, автоматическая трансмиссия, объем до 1600 куб.см, усилитель руля, кондиционер, подушки безопасности</t>
  </si>
  <si>
    <t>грузовой, дизельный, самосвал, грузоподъемность более 20 т, но не более 25 т, тип кузова платформа с опрокидывающимся кузовом, способ разгрузки во все стороны</t>
  </si>
  <si>
    <t>грузопассажирский, тип кузова фургон, грузоподъемность более 1000 кг, но не более 3000 кг</t>
  </si>
  <si>
    <t>легковой, класс внедорожник, полноразмерный, автоматическая трансмиссия, свыше 2600 куб.см, усилитель руля, кондиционер, подушки безопасности</t>
  </si>
  <si>
    <t>для монтажа и демонтажа колес транспортных средств</t>
  </si>
  <si>
    <t>для резинотехнических изделий</t>
  </si>
  <si>
    <t>железобетонная</t>
  </si>
  <si>
    <t>одноместный</t>
  </si>
  <si>
    <t>персональный универсальный</t>
  </si>
  <si>
    <t>IP-телефония, в комплекте блок питания, кабель</t>
  </si>
  <si>
    <t>стационарный, кнопочный, без АОН, без автоответчика, без спикерфона</t>
  </si>
  <si>
    <t>для защиты от распределенных атак, вторжений, вирусов, угроз различного типа (защита от DDoS, межсетевое экранирование, IPS/IDS, Антивирус, Антиспам)</t>
  </si>
  <si>
    <t>температура начала замерзания не ниже -35°С, ГОСТ 28084-89</t>
  </si>
  <si>
    <t>тонкодисперсная, ГОСТ 2713-74</t>
  </si>
  <si>
    <t>трансмиссионное, марка ТМ-1-18</t>
  </si>
  <si>
    <t>для двигателей с искровым зажиганием, марка АИ-92, неэтилированный и этилированный</t>
  </si>
  <si>
    <t>дизельное, температура застывания не выше -35 - - 45°С, плотность при 20 °С не более 840 кг/м3, зимнее, ГОСТ 305-82</t>
  </si>
  <si>
    <t xml:space="preserve">  подтоварник кухонный, металлический, размер 1500*600*300 мм</t>
  </si>
  <si>
    <t xml:space="preserve">Стол </t>
  </si>
  <si>
    <t xml:space="preserve">Гарнитур </t>
  </si>
  <si>
    <t>Машина тестомесильная</t>
  </si>
  <si>
    <t>Принтер лазерный</t>
  </si>
  <si>
    <t>Автомобиль</t>
  </si>
  <si>
    <t xml:space="preserve">Автомобиль  </t>
  </si>
  <si>
    <t xml:space="preserve">Автомобиль </t>
  </si>
  <si>
    <t>высокого давления, моечный, давление 30-160 бар, с электрическим водонагревателем, напряжение 400В, расход воды 300-760 л/час, бак для моющего средства до 20 л</t>
  </si>
  <si>
    <t xml:space="preserve"> Аппарат</t>
  </si>
  <si>
    <t xml:space="preserve">  для экскаватора, просеивающий</t>
  </si>
  <si>
    <t>Ковш</t>
  </si>
  <si>
    <t xml:space="preserve"> для монтажа и демонтажа колес транспортных средств</t>
  </si>
  <si>
    <t xml:space="preserve">Станок шиномонтажный </t>
  </si>
  <si>
    <t xml:space="preserve"> гребная, с мотором</t>
  </si>
  <si>
    <t xml:space="preserve">Снегоход </t>
  </si>
  <si>
    <t>Система GPS</t>
  </si>
  <si>
    <t xml:space="preserve"> спутниковая </t>
  </si>
  <si>
    <t xml:space="preserve"> Аппарат телефонный </t>
  </si>
  <si>
    <t xml:space="preserve">  пластик, обивка тканевая, с поворотно подъемным механизмом, подлокотники пластиковые</t>
  </si>
  <si>
    <t xml:space="preserve"> для досье, металлический</t>
  </si>
  <si>
    <t xml:space="preserve">  Шкаф </t>
  </si>
  <si>
    <t xml:space="preserve">Компьютер </t>
  </si>
  <si>
    <t xml:space="preserve"> компьютерный,  ЛДСП, однотумбовый</t>
  </si>
  <si>
    <t xml:space="preserve">  Стол </t>
  </si>
  <si>
    <t xml:space="preserve"> ЛДСП, для одежды, без замка</t>
  </si>
  <si>
    <t xml:space="preserve">  ЛДСП, для документов, с замком</t>
  </si>
  <si>
    <t>Комплекс программно-аппаратный</t>
  </si>
  <si>
    <t xml:space="preserve">  синтетический, марка С, ГОСТ 4366-76</t>
  </si>
  <si>
    <t xml:space="preserve">  многоцелевая, марка Литол-24, ГОСТ 21150-87</t>
  </si>
  <si>
    <t xml:space="preserve">  Смазка</t>
  </si>
  <si>
    <t xml:space="preserve">  моторное, для дизельных двигателей, обозначение по SAE 10W-40</t>
  </si>
  <si>
    <t xml:space="preserve">  гидравлическое, марка МГТ</t>
  </si>
  <si>
    <t>Бензин</t>
  </si>
  <si>
    <t xml:space="preserve">  для двигателей с искровым зажиганием, марка АИ-95, неэтилированный и этилированный</t>
  </si>
  <si>
    <t xml:space="preserve">  дизельное, температура застывания не выше -10°С, плотность при 20 °С не более 860 кг/м3, летнее, ГОСТ 305-82</t>
  </si>
  <si>
    <t>для двухпоршневого насоса, в сборе</t>
  </si>
  <si>
    <t>фторопластовое, для гидравлических, топливных, смазочных и пневматических устройств, уплотнительное</t>
  </si>
  <si>
    <t xml:space="preserve">Стеллаж </t>
  </si>
  <si>
    <t>29.10.22.300.000.00.0796.000000000005</t>
  </si>
  <si>
    <t xml:space="preserve"> легковой, класс внедорожник, средней размерности, механическая трансмиссия, объем до 1899 куб.см, усилитель руля</t>
  </si>
  <si>
    <t>Станок шиномонтажный</t>
  </si>
  <si>
    <t>Услуги по техническому обслуживанию насосного и аналогичного оборудования</t>
  </si>
  <si>
    <t>Услуги по техническому/сервисному обслуживанию электродвигателей (кроме электродвигателей автомобильных)</t>
  </si>
  <si>
    <t>Кольцо</t>
  </si>
  <si>
    <t>621-1 Т</t>
  </si>
  <si>
    <t>Исключено</t>
  </si>
  <si>
    <t>627 -1 Т</t>
  </si>
  <si>
    <t>628-1 Т</t>
  </si>
  <si>
    <t>634-1 Т</t>
  </si>
  <si>
    <t>701 Т</t>
  </si>
  <si>
    <t>31.01.12.900.005.02.0796.000000000000</t>
  </si>
  <si>
    <t>для картотек, деревянный</t>
  </si>
  <si>
    <t>Шкаф для документов и папок деревянный</t>
  </si>
  <si>
    <t>702 Т</t>
  </si>
  <si>
    <t>ЛДСП, для одежды, без замка</t>
  </si>
  <si>
    <t>Шкаф для одежды, телескпоической вешалкой и двумя полками</t>
  </si>
  <si>
    <t>703 Т</t>
  </si>
  <si>
    <t>31.01.12.900.006.00.0796.000000000006</t>
  </si>
  <si>
    <t>эргономичный, МДФ, без тумб</t>
  </si>
  <si>
    <t xml:space="preserve">стол для компьютера </t>
  </si>
  <si>
    <t>704 Т</t>
  </si>
  <si>
    <t>31.00.13.500.001.00.0796.000000000053</t>
  </si>
  <si>
    <t>кожаное, с металлическими ножками</t>
  </si>
  <si>
    <t>кожаное, с металлическими ножками для руководителя</t>
  </si>
  <si>
    <t>705 Т</t>
  </si>
  <si>
    <t>31.00.13.500.001.00.0796.000000000024</t>
  </si>
  <si>
    <t>хромированное, с поворотно подъемным механизмом, подлокотники и ножки хромированные</t>
  </si>
  <si>
    <t>кресло сетчатое хромированное, с поворотно подъемным механизмом, подлокотники и ножки хромированные</t>
  </si>
  <si>
    <t>706 Т</t>
  </si>
  <si>
    <t>Вешалка</t>
  </si>
  <si>
    <t>31.01.12.500.002.00.0796.000000000005</t>
  </si>
  <si>
    <t>стоячая на 3-х ножках, металлическая, для одежды</t>
  </si>
  <si>
    <t>стоячая напольная на 3-х ножках, металлическая, для одежды</t>
  </si>
  <si>
    <t>707 Т</t>
  </si>
  <si>
    <t>25.99.21.300.001.02.0796.000000000000</t>
  </si>
  <si>
    <t>Сейф</t>
  </si>
  <si>
    <t>взломостойкий</t>
  </si>
  <si>
    <t>Сейф. Тип сейфа Мебельный
Тип замка Кодовый электронный</t>
  </si>
  <si>
    <t>708 Т</t>
  </si>
  <si>
    <t>31.00.12.500.002.00.0796.000000000030</t>
  </si>
  <si>
    <t>Диван</t>
  </si>
  <si>
    <t>для гостиной комнаты, угловой, нераскладной, из кожи</t>
  </si>
  <si>
    <t>диван угловой для гостиной комнаты, нераскладной, из кожи</t>
  </si>
  <si>
    <t>709 Т</t>
  </si>
  <si>
    <t>Гарнитур</t>
  </si>
  <si>
    <t>кухонный гарнитур, в комплекте навесные и напольные шкафы</t>
  </si>
  <si>
    <t>710 Т</t>
  </si>
  <si>
    <t>31.01.12.900.004.00.0839.000000000002</t>
  </si>
  <si>
    <t>Комплект мебели</t>
  </si>
  <si>
    <t>для сотрудника, стол, тумба, шкаф для документов, шкаф гардеробный, кресло</t>
  </si>
  <si>
    <t xml:space="preserve">для сотрудника, стол, тумба, шкаф для документов, шкаф гардеробный, </t>
  </si>
  <si>
    <t>711 Т</t>
  </si>
  <si>
    <t>Полка</t>
  </si>
  <si>
    <t>Полка для книг, материал ЛДСП</t>
  </si>
  <si>
    <t>712 Т</t>
  </si>
  <si>
    <t>Шкаф, материал ЛДСП</t>
  </si>
  <si>
    <t>713 Т</t>
  </si>
  <si>
    <t>31.01.12.900.008.00.0796.000000000001</t>
  </si>
  <si>
    <t>мебельная, для офисного стола, материал ЛДСП</t>
  </si>
  <si>
    <t>мебель, мебельная приставка для офисного стола, материал ЛДСП</t>
  </si>
  <si>
    <t>13.92.15.500.003.00.0796.000000000005</t>
  </si>
  <si>
    <t>Жалюзи</t>
  </si>
  <si>
    <t>из шелка, вертикальные</t>
  </si>
  <si>
    <t>Жалюзи из шелка, вертикальные для офиса</t>
  </si>
  <si>
    <t>714 Т</t>
  </si>
  <si>
    <t>715 Т</t>
  </si>
  <si>
    <t>13.92.15.500.004.00.0796.000000000000</t>
  </si>
  <si>
    <t>Шторы</t>
  </si>
  <si>
    <t>из хлопка, классические на завязках</t>
  </si>
  <si>
    <t>Шторы из хлопка, классические на завязках для офиса</t>
  </si>
  <si>
    <t>68-1 У</t>
  </si>
  <si>
    <t>615-1 Т</t>
  </si>
  <si>
    <t>672-1 Т</t>
  </si>
  <si>
    <t>674-1 Т</t>
  </si>
  <si>
    <t>675-1 Т</t>
  </si>
  <si>
    <t>676-1 Т</t>
  </si>
  <si>
    <t>679-1 Т</t>
  </si>
  <si>
    <t>680-1 Т</t>
  </si>
  <si>
    <t>681-1 Т</t>
  </si>
  <si>
    <t>619-1 Т</t>
  </si>
  <si>
    <t>643-1 Т</t>
  </si>
  <si>
    <t>613-1 Т</t>
  </si>
  <si>
    <t>716 Т</t>
  </si>
  <si>
    <t>26.40.33.900.003.00.0796.000000000004</t>
  </si>
  <si>
    <t>Видеокамера</t>
  </si>
  <si>
    <t>аналоговая, для видеонаблюдения, корпусная, цветная, разрешение 700 ТВЛ</t>
  </si>
  <si>
    <t>Видеокамера аналоговая, для видеонаблюдения, корпусная, цветная, разрешение 700 ТВЛ</t>
  </si>
  <si>
    <t>717 Т</t>
  </si>
  <si>
    <t>26.40.33.900.003.00.0796.000000000003</t>
  </si>
  <si>
    <t>аналоговая, для видеонаблюдения, купольная, уличная, разрешение 700 ТВЛ</t>
  </si>
  <si>
    <t>Видеокамера аналоговая, для видеонаблюдения, купольная, уличная, разрешение 700 ТВЛ</t>
  </si>
  <si>
    <t>718 Т</t>
  </si>
  <si>
    <t>26.40.33.900.004.00.0796.000000000002</t>
  </si>
  <si>
    <t>Видеорегистратор</t>
  </si>
  <si>
    <t>16-канальный</t>
  </si>
  <si>
    <t>Видеорегистратор на 16-каналов для обработки и записи видеосигналов</t>
  </si>
  <si>
    <t>719 Т</t>
  </si>
  <si>
    <t>26.40.33.900.004.00.0796.000000000000</t>
  </si>
  <si>
    <t>4-канальный</t>
  </si>
  <si>
    <t>Видеорегистратор на 4-каналов для обработки и записи видеосигналов</t>
  </si>
  <si>
    <t>720 Т</t>
  </si>
  <si>
    <t>26.20.17.100.000.00.0796.000000000005</t>
  </si>
  <si>
    <t>Монитор</t>
  </si>
  <si>
    <t>жидкокристаллический, диагональ 18.5 дюйм, разрешение 1360*768</t>
  </si>
  <si>
    <t>Монитор жидкокристаллический, диагональ 18.5 дюйм, разрешение 1360*768</t>
  </si>
  <si>
    <t>721 Т</t>
  </si>
  <si>
    <t>26.20.17.100.000.00.0796.000000000025</t>
  </si>
  <si>
    <t>жидкокристаллический, диагональ 27 дюйм, разрешение 1920*1080</t>
  </si>
  <si>
    <t>Монитор жидкокристаллический, диагональ 27 дюйм, разрешение 1920*1080</t>
  </si>
  <si>
    <t>722 Т</t>
  </si>
  <si>
    <t>27.20.23.300.000.03.0796.000000000000</t>
  </si>
  <si>
    <t>для видеокамеры, литий-ионный, напряжение 7,2 В, емкость 4400 мАч</t>
  </si>
  <si>
    <t>Источник бесперебойного питания для видеокамеры, литий-ионный, напряжение 7,2 В, емкость 4400 мАч</t>
  </si>
  <si>
    <t>723 Т</t>
  </si>
  <si>
    <t>724 Т</t>
  </si>
  <si>
    <t>22.23.14.700.002.00.0006.000000000043</t>
  </si>
  <si>
    <t>Кабель-канал</t>
  </si>
  <si>
    <t>с одним замком, размер 16*25 мм</t>
  </si>
  <si>
    <t>Кабельный канал с одним замком, размер 16*25 мм</t>
  </si>
  <si>
    <t>монтажный</t>
  </si>
  <si>
    <t>Кабель для камер, монтажный</t>
  </si>
  <si>
    <t>725 Т</t>
  </si>
  <si>
    <t>26.20.22.000.000.00.0796.000000000000</t>
  </si>
  <si>
    <t>Жесткий диск</t>
  </si>
  <si>
    <t>внутренний, HDD, объем 2000 Гб, дюйм 3,5, количество оборотов шпинделя об/мин 7200</t>
  </si>
  <si>
    <t>Жесткий диск внутренний, HDD, объем 2000 Гб, дюйм 3,5, количество оборотов шпинделя об/мин 7200</t>
  </si>
  <si>
    <t>68-2 У</t>
  </si>
  <si>
    <t>97 У</t>
  </si>
  <si>
    <t>74.90.20.000.037.00.0777.000000000000</t>
  </si>
  <si>
    <t>Услуги по заправке техническими газами/жидкостями</t>
  </si>
  <si>
    <t>Заправка (закачка) технических газов/жидкостей</t>
  </si>
  <si>
    <t>Услуги по ремонту топливораздаточных колонок на АЗС МГЭС</t>
  </si>
  <si>
    <t>98 У</t>
  </si>
  <si>
    <t>62.09.20.000.011.00.0777.000000000000</t>
  </si>
  <si>
    <t>Услуги по предоставлению программного терминала в пользование</t>
  </si>
  <si>
    <t>Ремонт КИА (контрольно-измерительная аппаратура) МПТ (многоканальный программируемый терминал)</t>
  </si>
  <si>
    <t>33.19.10.900.001.00.0999.000000000000</t>
  </si>
  <si>
    <t xml:space="preserve">услуги по ремонту маслоочистительной установки ZJCQ-6 турбинного масла </t>
  </si>
  <si>
    <t>76- 1 У</t>
  </si>
  <si>
    <t>78-1 У</t>
  </si>
  <si>
    <t>74-1 У</t>
  </si>
  <si>
    <t>33.12.24.100.000.00.0999.000000000000</t>
  </si>
  <si>
    <t>Работы по ремонту/модернизации спецтехники (кроме автомобилей, оборудования)</t>
  </si>
  <si>
    <t>услуги по ремонту специальной техники</t>
  </si>
  <si>
    <t xml:space="preserve"> февраль, март</t>
  </si>
  <si>
    <t>ЦПЭ</t>
  </si>
  <si>
    <t>3 Р</t>
  </si>
  <si>
    <t>78-2 У</t>
  </si>
  <si>
    <t>Техобслуживание легковых автомобилей с заменой запасных частей</t>
  </si>
  <si>
    <t>77-1 У</t>
  </si>
  <si>
    <t>Объядинен в строку 78- 2У</t>
  </si>
  <si>
    <t>76- 2 У</t>
  </si>
  <si>
    <t>74-2 У</t>
  </si>
  <si>
    <t>73-1 У</t>
  </si>
  <si>
    <t>75 У</t>
  </si>
  <si>
    <t>Техобслуживание АУП</t>
  </si>
  <si>
    <t>75-1 У</t>
  </si>
  <si>
    <t xml:space="preserve">     </t>
  </si>
  <si>
    <t>итого по товарам</t>
  </si>
  <si>
    <t>Приставка</t>
  </si>
  <si>
    <t>Информационные услуги по предоставлению в пользование программного терминала</t>
  </si>
  <si>
    <t>4 Р</t>
  </si>
  <si>
    <t>Работы по ремонту/модернизации фильтров и аналогичного фильтровального оборудования/элементов</t>
  </si>
  <si>
    <t>5 Р</t>
  </si>
  <si>
    <t>33.13.19.900.002.00.0999.000000000000</t>
  </si>
  <si>
    <t>Работы по ремонту/модернизации информационных электронных табло/систем и связанного с этим оборудования</t>
  </si>
  <si>
    <t>Услуга по ремонту модудьного блока  CPU TSXP57204M</t>
  </si>
  <si>
    <t>68-3 У</t>
  </si>
  <si>
    <t>99 У</t>
  </si>
  <si>
    <t>69.20.10.000.002.00.0777.000000000000</t>
  </si>
  <si>
    <t>Услуги по проведению аудита финансовой отчетности</t>
  </si>
  <si>
    <t>Проведение аудитрские услуги по финансовой отчетности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</si>
</sst>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_-* #,##0.00_-;\-* #,##0.00_-;_-* &quot;-&quot;??_-;_-@_-"/>
    <numFmt numFmtId="165" formatCode="_-* #,##0_р_._-;\-* #,##0_р_._-;_-* &quot;-&quot;??_р_._-;_-@_-"/>
    <numFmt numFmtId="166" formatCode="0.0"/>
  </numFmts>
  <fonts count="88" x14ac:knownFonts="1">
    <font>
      <sz val="11"/>
      <color indexed="8"/>
      <name val="Calibri"/>
      <family val="2"/>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1"/>
      <color indexed="8"/>
      <name val="Times New Roman"/>
      <family val="1"/>
      <charset val="204"/>
    </font>
    <font>
      <sz val="12"/>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1"/>
      <color indexed="8"/>
      <name val="Times New Roman"/>
      <family val="1"/>
      <charset val="204"/>
    </font>
    <font>
      <b/>
      <sz val="12"/>
      <color indexed="8"/>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2"/>
      <color indexed="8"/>
      <name val="Times New Roman"/>
      <family val="1"/>
      <charset val="204"/>
    </font>
    <font>
      <sz val="10"/>
      <color indexed="8"/>
      <name val="Times New Roman"/>
      <family val="1"/>
      <charset val="204"/>
    </font>
    <font>
      <sz val="12"/>
      <color indexed="8"/>
      <name val="Times New Roman"/>
      <family val="1"/>
      <charset val="204"/>
    </font>
    <font>
      <sz val="10"/>
      <name val="Arial Cyr"/>
      <family val="2"/>
      <charset val="204"/>
    </font>
    <font>
      <sz val="11"/>
      <color indexed="8"/>
      <name val="Calibri"/>
      <family val="2"/>
      <scheme val="minor"/>
    </font>
    <font>
      <sz val="10"/>
      <name val="Times New Roman"/>
      <family val="1"/>
      <charset val="204"/>
    </font>
    <font>
      <sz val="10"/>
      <color indexed="8"/>
      <name val="Times New Roman"/>
      <family val="1"/>
      <charset val="204"/>
    </font>
    <font>
      <sz val="10"/>
      <color theme="1"/>
      <name val="Times New Roman"/>
      <family val="1"/>
      <charset val="204"/>
    </font>
    <font>
      <sz val="10"/>
      <name val="MS Sans Serif"/>
      <family val="2"/>
      <charset val="204"/>
    </font>
    <font>
      <sz val="10"/>
      <color rgb="FF222222"/>
      <name val="Times New Roman"/>
      <family val="1"/>
      <charset val="204"/>
    </font>
    <font>
      <u val="singleAccounting"/>
      <sz val="10"/>
      <name val="Times New Roman"/>
      <family val="1"/>
      <charset val="204"/>
    </font>
    <font>
      <sz val="11"/>
      <color theme="1"/>
      <name val="Calibri"/>
      <family val="2"/>
      <scheme val="minor"/>
    </font>
    <font>
      <sz val="10"/>
      <color rgb="FF000000"/>
      <name val="Times New Roman"/>
      <family val="1"/>
      <charset val="204"/>
    </font>
    <font>
      <u/>
      <sz val="11"/>
      <color theme="10"/>
      <name val="Calibri"/>
      <family val="2"/>
      <scheme val="minor"/>
    </font>
    <font>
      <b/>
      <sz val="10"/>
      <color indexed="8"/>
      <name val="Times New Roman"/>
      <family val="1"/>
      <charset val="204"/>
    </font>
  </fonts>
  <fills count="5">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s>
  <borders count="30">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64"/>
      </left>
      <right style="thin">
        <color indexed="64"/>
      </right>
      <top style="thin">
        <color indexed="64"/>
      </top>
      <bottom/>
      <diagonal/>
    </border>
  </borders>
  <cellStyleXfs count="10">
    <xf numFmtId="0" fontId="0" fillId="0" borderId="0"/>
    <xf numFmtId="43" fontId="77" fillId="0" borderId="0" applyFont="0" applyFill="0" applyBorder="0" applyAlignment="0" applyProtection="0"/>
    <xf numFmtId="0" fontId="76" fillId="3" borderId="1"/>
    <xf numFmtId="0" fontId="81" fillId="3" borderId="1"/>
    <xf numFmtId="0" fontId="84" fillId="3" borderId="1"/>
    <xf numFmtId="0" fontId="86" fillId="3" borderId="1" applyNumberFormat="0" applyFill="0" applyBorder="0" applyAlignment="0" applyProtection="0"/>
    <xf numFmtId="43" fontId="84" fillId="3" borderId="1" applyFont="0" applyFill="0" applyBorder="0" applyAlignment="0" applyProtection="0"/>
    <xf numFmtId="9" fontId="84" fillId="3" borderId="1" applyFont="0" applyFill="0" applyBorder="0" applyAlignment="0" applyProtection="0"/>
    <xf numFmtId="0" fontId="77" fillId="3" borderId="1"/>
    <xf numFmtId="43" fontId="77" fillId="3" borderId="1" applyFont="0" applyFill="0" applyBorder="0" applyAlignment="0" applyProtection="0"/>
  </cellStyleXfs>
  <cellXfs count="197">
    <xf numFmtId="0" fontId="0" fillId="0" borderId="0" xfId="0"/>
    <xf numFmtId="0" fontId="1" fillId="2" borderId="1" xfId="0" applyNumberFormat="1" applyFont="1" applyFill="1" applyBorder="1"/>
    <xf numFmtId="0" fontId="2" fillId="2" borderId="1" xfId="0" applyNumberFormat="1" applyFont="1" applyFill="1" applyBorder="1"/>
    <xf numFmtId="0" fontId="3" fillId="2" borderId="1" xfId="0" applyNumberFormat="1" applyFont="1" applyFill="1" applyBorder="1" applyAlignment="1">
      <alignment horizontal="center"/>
    </xf>
    <xf numFmtId="0" fontId="4" fillId="2" borderId="1" xfId="0" applyNumberFormat="1" applyFont="1" applyFill="1" applyBorder="1" applyAlignment="1">
      <alignment horizontal="center"/>
    </xf>
    <xf numFmtId="0" fontId="5" fillId="2" borderId="6" xfId="0" applyNumberFormat="1" applyFont="1" applyFill="1" applyBorder="1" applyAlignment="1">
      <alignment horizontal="left"/>
    </xf>
    <xf numFmtId="0" fontId="6" fillId="2" borderId="7" xfId="0" applyNumberFormat="1" applyFont="1" applyFill="1" applyBorder="1" applyAlignment="1">
      <alignment horizontal="left"/>
    </xf>
    <xf numFmtId="0" fontId="7" fillId="2" borderId="8" xfId="0" applyNumberFormat="1" applyFont="1" applyFill="1" applyBorder="1" applyAlignment="1">
      <alignment horizontal="left"/>
    </xf>
    <xf numFmtId="0" fontId="8" fillId="2" borderId="1" xfId="0" applyNumberFormat="1" applyFont="1" applyFill="1" applyBorder="1"/>
    <xf numFmtId="0" fontId="9" fillId="2" borderId="1" xfId="0" applyNumberFormat="1" applyFont="1" applyFill="1" applyBorder="1"/>
    <xf numFmtId="0" fontId="10" fillId="2" borderId="1" xfId="0" applyNumberFormat="1" applyFont="1" applyFill="1" applyBorder="1" applyAlignment="1">
      <alignment vertical="center"/>
    </xf>
    <xf numFmtId="0" fontId="11" fillId="2" borderId="1" xfId="0" applyNumberFormat="1" applyFont="1" applyFill="1" applyBorder="1" applyAlignment="1">
      <alignment horizontal="left" vertical="center"/>
    </xf>
    <xf numFmtId="0" fontId="12" fillId="2" borderId="1" xfId="0" applyNumberFormat="1" applyFont="1" applyFill="1" applyBorder="1" applyAlignment="1">
      <alignment horizontal="left"/>
    </xf>
    <xf numFmtId="0" fontId="57" fillId="2" borderId="1" xfId="0" applyNumberFormat="1" applyFont="1" applyFill="1" applyBorder="1"/>
    <xf numFmtId="0" fontId="1" fillId="4" borderId="1" xfId="0" applyNumberFormat="1" applyFont="1" applyFill="1" applyBorder="1"/>
    <xf numFmtId="0" fontId="0" fillId="4" borderId="0" xfId="0" applyFill="1"/>
    <xf numFmtId="0" fontId="32" fillId="0" borderId="5" xfId="0" applyNumberFormat="1" applyFont="1" applyFill="1" applyBorder="1" applyAlignment="1">
      <alignment horizontal="left"/>
    </xf>
    <xf numFmtId="0" fontId="79" fillId="0" borderId="5" xfId="0" applyNumberFormat="1" applyFont="1" applyFill="1" applyBorder="1" applyAlignment="1">
      <alignment horizontal="left"/>
    </xf>
    <xf numFmtId="0" fontId="1" fillId="0" borderId="1" xfId="0" applyNumberFormat="1" applyFont="1" applyFill="1" applyBorder="1"/>
    <xf numFmtId="0" fontId="1" fillId="0" borderId="12" xfId="0" applyNumberFormat="1" applyFont="1" applyFill="1" applyBorder="1"/>
    <xf numFmtId="0" fontId="21" fillId="0" borderId="5" xfId="0" applyNumberFormat="1" applyFont="1" applyFill="1" applyBorder="1" applyAlignment="1">
      <alignment horizontal="center"/>
    </xf>
    <xf numFmtId="1" fontId="34" fillId="0" borderId="5" xfId="0" applyNumberFormat="1" applyFont="1" applyFill="1" applyBorder="1" applyAlignment="1">
      <alignment horizontal="center"/>
    </xf>
    <xf numFmtId="1" fontId="33" fillId="0" borderId="12" xfId="0" applyNumberFormat="1" applyFont="1" applyFill="1" applyBorder="1" applyAlignment="1">
      <alignment horizontal="left"/>
    </xf>
    <xf numFmtId="0" fontId="33" fillId="0" borderId="12" xfId="0" applyNumberFormat="1" applyFont="1" applyFill="1" applyBorder="1" applyAlignment="1">
      <alignment horizontal="left"/>
    </xf>
    <xf numFmtId="0" fontId="20" fillId="0" borderId="5" xfId="0" applyNumberFormat="1" applyFont="1" applyFill="1" applyBorder="1"/>
    <xf numFmtId="0" fontId="0" fillId="0" borderId="0" xfId="0" applyFill="1"/>
    <xf numFmtId="0" fontId="1" fillId="0" borderId="5" xfId="0" applyNumberFormat="1" applyFont="1" applyFill="1" applyBorder="1" applyAlignment="1">
      <alignment horizontal="left"/>
    </xf>
    <xf numFmtId="0" fontId="79" fillId="0" borderId="12" xfId="0" applyNumberFormat="1" applyFont="1" applyFill="1" applyBorder="1" applyAlignment="1">
      <alignment horizontal="left"/>
    </xf>
    <xf numFmtId="0" fontId="78" fillId="0" borderId="5" xfId="0" applyNumberFormat="1" applyFont="1" applyFill="1" applyBorder="1" applyAlignment="1">
      <alignment horizontal="left"/>
    </xf>
    <xf numFmtId="0" fontId="23" fillId="0" borderId="12" xfId="0" applyNumberFormat="1" applyFont="1" applyFill="1" applyBorder="1"/>
    <xf numFmtId="0" fontId="24" fillId="0" borderId="13" xfId="0" applyNumberFormat="1" applyFont="1" applyFill="1" applyBorder="1"/>
    <xf numFmtId="0" fontId="25" fillId="0" borderId="14" xfId="0" applyNumberFormat="1" applyFont="1" applyFill="1" applyBorder="1"/>
    <xf numFmtId="0" fontId="22" fillId="0" borderId="12" xfId="0" applyNumberFormat="1" applyFont="1" applyFill="1" applyBorder="1" applyAlignment="1">
      <alignment horizontal="center"/>
    </xf>
    <xf numFmtId="43" fontId="32" fillId="0" borderId="5" xfId="1" applyFont="1" applyFill="1" applyBorder="1" applyAlignment="1">
      <alignment horizontal="left"/>
    </xf>
    <xf numFmtId="0" fontId="79" fillId="0" borderId="1" xfId="0" applyNumberFormat="1" applyFont="1" applyFill="1" applyBorder="1"/>
    <xf numFmtId="164" fontId="1" fillId="0" borderId="1" xfId="0" applyNumberFormat="1" applyFont="1" applyFill="1" applyBorder="1"/>
    <xf numFmtId="43" fontId="1" fillId="0" borderId="1" xfId="1" applyFont="1" applyFill="1" applyBorder="1"/>
    <xf numFmtId="164" fontId="57" fillId="0" borderId="1" xfId="0" applyNumberFormat="1" applyFont="1" applyFill="1" applyBorder="1"/>
    <xf numFmtId="0" fontId="9" fillId="0" borderId="1" xfId="0" applyNumberFormat="1" applyFont="1" applyFill="1" applyBorder="1"/>
    <xf numFmtId="0" fontId="60" fillId="0" borderId="1" xfId="0" applyNumberFormat="1" applyFont="1" applyFill="1" applyBorder="1"/>
    <xf numFmtId="0" fontId="57" fillId="0" borderId="1" xfId="0" applyNumberFormat="1" applyFont="1" applyFill="1" applyBorder="1"/>
    <xf numFmtId="43" fontId="57" fillId="0" borderId="1" xfId="0" applyNumberFormat="1" applyFont="1" applyFill="1" applyBorder="1"/>
    <xf numFmtId="0" fontId="13" fillId="0" borderId="9" xfId="0" applyNumberFormat="1" applyFont="1" applyFill="1" applyBorder="1" applyAlignment="1">
      <alignment horizontal="center" vertical="top" wrapText="1"/>
    </xf>
    <xf numFmtId="0" fontId="14" fillId="0" borderId="10" xfId="0" applyNumberFormat="1" applyFont="1" applyFill="1" applyBorder="1" applyAlignment="1">
      <alignment horizontal="center" vertical="top" wrapText="1"/>
    </xf>
    <xf numFmtId="0" fontId="15" fillId="0" borderId="3" xfId="0" applyNumberFormat="1" applyFont="1" applyFill="1" applyBorder="1"/>
    <xf numFmtId="0" fontId="16" fillId="0" borderId="2" xfId="0" applyNumberFormat="1" applyFont="1" applyFill="1" applyBorder="1"/>
    <xf numFmtId="0" fontId="17" fillId="0" borderId="11" xfId="0" applyNumberFormat="1" applyFont="1" applyFill="1" applyBorder="1"/>
    <xf numFmtId="0" fontId="18" fillId="0" borderId="4" xfId="0" applyNumberFormat="1" applyFont="1" applyFill="1" applyBorder="1"/>
    <xf numFmtId="0" fontId="78" fillId="0" borderId="12" xfId="0" applyNumberFormat="1" applyFont="1" applyFill="1" applyBorder="1"/>
    <xf numFmtId="0" fontId="79" fillId="0" borderId="5" xfId="0" applyNumberFormat="1" applyFont="1" applyFill="1" applyBorder="1" applyAlignment="1" applyProtection="1">
      <alignment horizontal="left" vertical="center" wrapText="1"/>
      <protection locked="0"/>
    </xf>
    <xf numFmtId="1" fontId="78" fillId="0" borderId="5" xfId="0" applyNumberFormat="1" applyFont="1" applyFill="1" applyBorder="1" applyAlignment="1">
      <alignment horizontal="left" vertical="top" wrapText="1"/>
    </xf>
    <xf numFmtId="0" fontId="79" fillId="0" borderId="5" xfId="0" applyNumberFormat="1" applyFont="1" applyFill="1" applyBorder="1" applyAlignment="1" applyProtection="1">
      <alignment horizontal="left" vertical="top" wrapText="1"/>
      <protection locked="0"/>
    </xf>
    <xf numFmtId="0" fontId="80" fillId="0" borderId="0" xfId="0" applyFont="1" applyFill="1" applyAlignment="1">
      <alignment horizontal="left" vertical="top" wrapText="1"/>
    </xf>
    <xf numFmtId="1" fontId="78" fillId="0" borderId="5" xfId="0" applyNumberFormat="1" applyFont="1" applyFill="1" applyBorder="1" applyAlignment="1">
      <alignment horizontal="left" vertical="center" wrapText="1"/>
    </xf>
    <xf numFmtId="1" fontId="78" fillId="0" borderId="12" xfId="2" applyNumberFormat="1" applyFont="1" applyFill="1" applyBorder="1" applyAlignment="1">
      <alignment horizontal="left" vertical="top"/>
    </xf>
    <xf numFmtId="1" fontId="78" fillId="0" borderId="5" xfId="2" applyNumberFormat="1" applyFont="1" applyFill="1" applyBorder="1" applyAlignment="1">
      <alignment horizontal="center" vertical="center"/>
    </xf>
    <xf numFmtId="0" fontId="80" fillId="0" borderId="5" xfId="0" applyFont="1" applyFill="1" applyBorder="1" applyAlignment="1" applyProtection="1">
      <alignment vertical="center" wrapText="1"/>
      <protection locked="0"/>
    </xf>
    <xf numFmtId="0" fontId="79" fillId="0" borderId="29" xfId="0" applyNumberFormat="1" applyFont="1" applyFill="1" applyBorder="1" applyAlignment="1" applyProtection="1">
      <alignment horizontal="left" vertical="top" wrapText="1"/>
      <protection locked="0"/>
    </xf>
    <xf numFmtId="0" fontId="19" fillId="0" borderId="12" xfId="0" applyNumberFormat="1" applyFont="1" applyFill="1" applyBorder="1"/>
    <xf numFmtId="0" fontId="79" fillId="0" borderId="1" xfId="0" applyNumberFormat="1" applyFont="1" applyFill="1" applyBorder="1" applyAlignment="1">
      <alignment vertical="top" wrapText="1"/>
    </xf>
    <xf numFmtId="0" fontId="79" fillId="0" borderId="5" xfId="0" applyNumberFormat="1" applyFont="1" applyFill="1" applyBorder="1" applyAlignment="1">
      <alignment horizontal="left" vertical="top" wrapText="1"/>
    </xf>
    <xf numFmtId="1" fontId="78" fillId="0" borderId="1" xfId="2" applyNumberFormat="1" applyFont="1" applyFill="1" applyBorder="1" applyAlignment="1">
      <alignment horizontal="center" vertical="center"/>
    </xf>
    <xf numFmtId="1" fontId="78" fillId="0" borderId="12" xfId="2" applyNumberFormat="1" applyFont="1" applyFill="1" applyBorder="1" applyAlignment="1">
      <alignment horizontal="center" vertical="center"/>
    </xf>
    <xf numFmtId="0" fontId="1" fillId="0" borderId="5" xfId="0" applyNumberFormat="1" applyFont="1" applyFill="1" applyBorder="1" applyAlignment="1">
      <alignment horizontal="center"/>
    </xf>
    <xf numFmtId="0" fontId="78" fillId="0" borderId="5" xfId="3" applyFont="1" applyFill="1" applyBorder="1" applyAlignment="1">
      <alignment horizontal="left" vertical="center" wrapText="1"/>
    </xf>
    <xf numFmtId="0" fontId="78" fillId="0" borderId="5" xfId="3" applyFont="1" applyFill="1" applyBorder="1" applyAlignment="1">
      <alignment horizontal="left" vertical="top" wrapText="1"/>
    </xf>
    <xf numFmtId="0" fontId="80" fillId="0" borderId="5" xfId="0" applyNumberFormat="1" applyFont="1" applyFill="1" applyBorder="1" applyAlignment="1" applyProtection="1">
      <alignment horizontal="left" vertical="top" wrapText="1"/>
      <protection locked="0"/>
    </xf>
    <xf numFmtId="0" fontId="78" fillId="0" borderId="5" xfId="0" applyNumberFormat="1" applyFont="1" applyFill="1" applyBorder="1" applyAlignment="1">
      <alignment horizontal="left" vertical="top" wrapText="1"/>
    </xf>
    <xf numFmtId="0" fontId="78" fillId="0" borderId="5" xfId="0" applyFont="1" applyFill="1" applyBorder="1"/>
    <xf numFmtId="0" fontId="82" fillId="0" borderId="5" xfId="0" applyFont="1" applyFill="1" applyBorder="1"/>
    <xf numFmtId="165" fontId="78" fillId="0" borderId="5" xfId="1" applyNumberFormat="1" applyFont="1" applyFill="1" applyBorder="1" applyAlignment="1">
      <alignment horizontal="left" vertical="center"/>
    </xf>
    <xf numFmtId="1" fontId="78" fillId="0" borderId="5" xfId="3" applyNumberFormat="1" applyFont="1" applyFill="1" applyBorder="1" applyAlignment="1">
      <alignment horizontal="left" vertical="center" wrapText="1"/>
    </xf>
    <xf numFmtId="1" fontId="78" fillId="0" borderId="5" xfId="3" applyNumberFormat="1" applyFont="1" applyFill="1" applyBorder="1" applyAlignment="1">
      <alignment horizontal="left" vertical="top" wrapText="1"/>
    </xf>
    <xf numFmtId="0" fontId="78" fillId="0" borderId="5" xfId="0" applyFont="1" applyFill="1" applyBorder="1" applyAlignment="1">
      <alignment horizontal="left" vertical="center" wrapText="1"/>
    </xf>
    <xf numFmtId="0" fontId="78" fillId="0" borderId="5" xfId="0" applyFont="1" applyFill="1" applyBorder="1" applyAlignment="1">
      <alignment horizontal="left" vertical="top"/>
    </xf>
    <xf numFmtId="1" fontId="78" fillId="0" borderId="5" xfId="0" applyNumberFormat="1" applyFont="1" applyFill="1" applyBorder="1" applyAlignment="1">
      <alignment horizontal="left" vertical="top"/>
    </xf>
    <xf numFmtId="0" fontId="78" fillId="0" borderId="5" xfId="0" applyFont="1" applyFill="1" applyBorder="1" applyAlignment="1">
      <alignment horizontal="left" wrapText="1"/>
    </xf>
    <xf numFmtId="0" fontId="78" fillId="0" borderId="5" xfId="0" applyFont="1" applyFill="1" applyBorder="1" applyAlignment="1">
      <alignment horizontal="left" vertical="top" wrapText="1"/>
    </xf>
    <xf numFmtId="1" fontId="78" fillId="0" borderId="5" xfId="4" applyNumberFormat="1" applyFont="1" applyFill="1" applyBorder="1" applyAlignment="1">
      <alignment horizontal="left" wrapText="1"/>
    </xf>
    <xf numFmtId="1" fontId="78" fillId="0" borderId="5" xfId="4" applyNumberFormat="1" applyFont="1" applyFill="1" applyBorder="1" applyAlignment="1">
      <alignment horizontal="left" vertical="top" wrapText="1"/>
    </xf>
    <xf numFmtId="1" fontId="78" fillId="0" borderId="5" xfId="4" applyNumberFormat="1" applyFont="1" applyFill="1" applyBorder="1" applyAlignment="1">
      <alignment horizontal="center" vertical="center" wrapText="1"/>
    </xf>
    <xf numFmtId="0" fontId="80" fillId="0" borderId="5" xfId="0" applyFont="1" applyFill="1" applyBorder="1" applyAlignment="1">
      <alignment horizontal="center" vertical="top" wrapText="1"/>
    </xf>
    <xf numFmtId="0" fontId="85" fillId="0" borderId="5" xfId="0" applyFont="1" applyFill="1" applyBorder="1" applyAlignment="1">
      <alignment horizontal="left" vertical="top" wrapText="1"/>
    </xf>
    <xf numFmtId="1" fontId="78" fillId="0" borderId="5" xfId="4" applyNumberFormat="1" applyFont="1" applyFill="1" applyBorder="1" applyAlignment="1">
      <alignment horizontal="center" vertical="top" wrapText="1"/>
    </xf>
    <xf numFmtId="0" fontId="80" fillId="0" borderId="5" xfId="0" applyFont="1" applyFill="1" applyBorder="1" applyAlignment="1">
      <alignment vertical="top"/>
    </xf>
    <xf numFmtId="0" fontId="80" fillId="0" borderId="5" xfId="0" applyFont="1" applyFill="1" applyBorder="1" applyAlignment="1">
      <alignment vertical="top" wrapText="1"/>
    </xf>
    <xf numFmtId="0" fontId="80" fillId="0" borderId="5" xfId="0" applyFont="1" applyFill="1" applyBorder="1" applyAlignment="1">
      <alignment horizontal="left" vertical="top" wrapText="1"/>
    </xf>
    <xf numFmtId="0" fontId="80" fillId="0" borderId="5" xfId="0" applyFont="1" applyFill="1" applyBorder="1" applyAlignment="1">
      <alignment wrapText="1"/>
    </xf>
    <xf numFmtId="0" fontId="80" fillId="0" borderId="5" xfId="0" applyFont="1" applyFill="1" applyBorder="1"/>
    <xf numFmtId="1" fontId="78" fillId="0" borderId="5" xfId="2" applyNumberFormat="1" applyFont="1" applyFill="1" applyBorder="1" applyAlignment="1">
      <alignment horizontal="left" vertical="center"/>
    </xf>
    <xf numFmtId="1" fontId="78" fillId="0" borderId="5" xfId="4" applyNumberFormat="1" applyFont="1" applyFill="1" applyBorder="1" applyAlignment="1">
      <alignment horizontal="center" vertical="center"/>
    </xf>
    <xf numFmtId="1" fontId="78" fillId="0" borderId="5" xfId="4" applyNumberFormat="1" applyFont="1" applyFill="1" applyBorder="1" applyAlignment="1">
      <alignment horizontal="left"/>
    </xf>
    <xf numFmtId="0" fontId="85" fillId="0" borderId="5" xfId="0" applyFont="1" applyFill="1" applyBorder="1"/>
    <xf numFmtId="0" fontId="85" fillId="0" borderId="5" xfId="0" applyFont="1" applyFill="1" applyBorder="1" applyAlignment="1">
      <alignment vertical="top" wrapText="1"/>
    </xf>
    <xf numFmtId="1" fontId="78" fillId="0" borderId="5" xfId="0" applyNumberFormat="1" applyFont="1" applyFill="1" applyBorder="1" applyAlignment="1">
      <alignment horizontal="left" wrapText="1"/>
    </xf>
    <xf numFmtId="0" fontId="80" fillId="0" borderId="5" xfId="0" applyFont="1" applyFill="1" applyBorder="1" applyAlignment="1">
      <alignment horizontal="left" vertical="top"/>
    </xf>
    <xf numFmtId="0" fontId="79" fillId="0" borderId="5" xfId="0" applyNumberFormat="1" applyFont="1" applyFill="1" applyBorder="1" applyAlignment="1">
      <alignment horizontal="center"/>
    </xf>
    <xf numFmtId="0" fontId="80" fillId="0" borderId="5" xfId="0" applyFont="1" applyFill="1" applyBorder="1" applyAlignment="1">
      <alignment vertical="center" wrapText="1"/>
    </xf>
    <xf numFmtId="1" fontId="78" fillId="0" borderId="5" xfId="2" applyNumberFormat="1" applyFont="1" applyFill="1" applyBorder="1" applyAlignment="1">
      <alignment horizontal="left" vertical="center" wrapText="1"/>
    </xf>
    <xf numFmtId="1" fontId="78" fillId="0" borderId="5" xfId="0" applyNumberFormat="1" applyFont="1" applyFill="1" applyBorder="1" applyAlignment="1">
      <alignment horizontal="left" vertical="center"/>
    </xf>
    <xf numFmtId="1" fontId="78" fillId="0" borderId="5" xfId="5" applyNumberFormat="1" applyFont="1" applyFill="1" applyBorder="1" applyAlignment="1">
      <alignment horizontal="left" vertical="center"/>
    </xf>
    <xf numFmtId="0" fontId="85" fillId="0" borderId="0" xfId="0" applyFont="1" applyFill="1" applyAlignment="1">
      <alignment wrapText="1"/>
    </xf>
    <xf numFmtId="1" fontId="78" fillId="0" borderId="5" xfId="4" applyNumberFormat="1" applyFont="1" applyFill="1" applyBorder="1" applyAlignment="1">
      <alignment horizontal="left" vertical="center"/>
    </xf>
    <xf numFmtId="0" fontId="85" fillId="0" borderId="5" xfId="0" applyFont="1" applyFill="1" applyBorder="1" applyAlignment="1">
      <alignment vertical="center"/>
    </xf>
    <xf numFmtId="0" fontId="85" fillId="0" borderId="5" xfId="0" applyFont="1" applyFill="1" applyBorder="1" applyAlignment="1">
      <alignment wrapText="1"/>
    </xf>
    <xf numFmtId="1" fontId="78" fillId="0" borderId="29" xfId="2" applyNumberFormat="1" applyFont="1" applyFill="1" applyBorder="1" applyAlignment="1">
      <alignment horizontal="left" vertical="center"/>
    </xf>
    <xf numFmtId="0" fontId="85" fillId="0" borderId="29" xfId="0" applyFont="1" applyFill="1" applyBorder="1" applyAlignment="1">
      <alignment horizontal="left" vertical="top" wrapText="1"/>
    </xf>
    <xf numFmtId="1" fontId="78" fillId="0" borderId="29" xfId="2" applyNumberFormat="1" applyFont="1" applyFill="1" applyBorder="1" applyAlignment="1">
      <alignment horizontal="center" vertical="center"/>
    </xf>
    <xf numFmtId="0" fontId="80" fillId="0" borderId="5" xfId="0" applyFont="1" applyFill="1" applyBorder="1" applyAlignment="1">
      <alignment horizontal="left" wrapText="1"/>
    </xf>
    <xf numFmtId="43" fontId="1" fillId="0" borderId="1" xfId="0" applyNumberFormat="1" applyFont="1" applyFill="1" applyBorder="1"/>
    <xf numFmtId="1" fontId="32" fillId="0" borderId="5" xfId="0" applyNumberFormat="1" applyFont="1" applyFill="1" applyBorder="1" applyAlignment="1">
      <alignment horizontal="left"/>
    </xf>
    <xf numFmtId="43" fontId="21" fillId="0" borderId="5" xfId="1" applyFont="1" applyFill="1" applyBorder="1" applyAlignment="1">
      <alignment horizontal="center"/>
    </xf>
    <xf numFmtId="0" fontId="87" fillId="0" borderId="2" xfId="0" applyNumberFormat="1" applyFont="1" applyFill="1" applyBorder="1"/>
    <xf numFmtId="43" fontId="16" fillId="0" borderId="2" xfId="1" applyFont="1" applyFill="1" applyBorder="1"/>
    <xf numFmtId="43" fontId="80" fillId="0" borderId="5" xfId="1" applyFont="1" applyFill="1" applyBorder="1" applyAlignment="1">
      <alignment horizontal="left"/>
    </xf>
    <xf numFmtId="166" fontId="33" fillId="0" borderId="12" xfId="0" applyNumberFormat="1" applyFont="1" applyFill="1" applyBorder="1" applyAlignment="1">
      <alignment horizontal="left"/>
    </xf>
    <xf numFmtId="1" fontId="78" fillId="0" borderId="5" xfId="3" applyNumberFormat="1" applyFont="1" applyFill="1" applyBorder="1" applyAlignment="1">
      <alignment vertical="top" wrapText="1"/>
    </xf>
    <xf numFmtId="0" fontId="26" fillId="0" borderId="5" xfId="0" applyNumberFormat="1" applyFont="1" applyFill="1" applyBorder="1" applyAlignment="1">
      <alignment horizontal="center"/>
    </xf>
    <xf numFmtId="0" fontId="27" fillId="0" borderId="15" xfId="0" applyNumberFormat="1" applyFont="1" applyFill="1" applyBorder="1" applyAlignment="1">
      <alignment horizontal="center"/>
    </xf>
    <xf numFmtId="0" fontId="28" fillId="0" borderId="15" xfId="0" applyNumberFormat="1" applyFont="1" applyFill="1" applyBorder="1"/>
    <xf numFmtId="0" fontId="29" fillId="0" borderId="15" xfId="0" applyNumberFormat="1" applyFont="1" applyFill="1" applyBorder="1" applyAlignment="1">
      <alignment horizontal="center"/>
    </xf>
    <xf numFmtId="0" fontId="4" fillId="0" borderId="1" xfId="0" applyNumberFormat="1" applyFont="1" applyFill="1" applyBorder="1" applyAlignment="1">
      <alignment horizontal="center"/>
    </xf>
    <xf numFmtId="0" fontId="58" fillId="0" borderId="1" xfId="0" applyNumberFormat="1" applyFont="1" applyFill="1" applyBorder="1"/>
    <xf numFmtId="0" fontId="59" fillId="0" borderId="1" xfId="0" applyNumberFormat="1" applyFont="1" applyFill="1" applyBorder="1" applyAlignment="1">
      <alignment wrapText="1"/>
    </xf>
    <xf numFmtId="0" fontId="61" fillId="0" borderId="1" xfId="0" applyNumberFormat="1" applyFont="1" applyFill="1" applyBorder="1"/>
    <xf numFmtId="0" fontId="62" fillId="0" borderId="1" xfId="0" applyNumberFormat="1" applyFont="1" applyFill="1" applyBorder="1"/>
    <xf numFmtId="0" fontId="63" fillId="0" borderId="1" xfId="0" applyNumberFormat="1" applyFont="1" applyFill="1" applyBorder="1" applyAlignment="1">
      <alignment horizontal="center"/>
    </xf>
    <xf numFmtId="0" fontId="65" fillId="0" borderId="1" xfId="0" applyNumberFormat="1" applyFont="1" applyFill="1" applyBorder="1" applyAlignment="1">
      <alignment horizontal="left"/>
    </xf>
    <xf numFmtId="0" fontId="66" fillId="0" borderId="1" xfId="0" applyNumberFormat="1" applyFont="1" applyFill="1" applyBorder="1" applyAlignment="1">
      <alignment horizontal="left" wrapText="1"/>
    </xf>
    <xf numFmtId="0" fontId="67" fillId="0" borderId="1" xfId="0" applyNumberFormat="1" applyFont="1" applyFill="1" applyBorder="1" applyAlignment="1">
      <alignment horizontal="left"/>
    </xf>
    <xf numFmtId="0" fontId="68" fillId="0" borderId="1" xfId="0" applyNumberFormat="1" applyFont="1" applyFill="1" applyBorder="1" applyAlignment="1">
      <alignment wrapText="1"/>
    </xf>
    <xf numFmtId="0" fontId="69" fillId="0" borderId="1" xfId="0" applyNumberFormat="1" applyFont="1" applyFill="1" applyBorder="1"/>
    <xf numFmtId="49" fontId="71" fillId="0" borderId="1" xfId="0" applyNumberFormat="1" applyFont="1" applyFill="1" applyBorder="1"/>
    <xf numFmtId="0" fontId="30" fillId="0" borderId="1" xfId="0" applyNumberFormat="1" applyFont="1" applyFill="1" applyBorder="1" applyAlignment="1">
      <alignment horizontal="center"/>
    </xf>
    <xf numFmtId="0" fontId="31" fillId="0" borderId="1" xfId="0" applyNumberFormat="1" applyFont="1" applyFill="1" applyBorder="1"/>
    <xf numFmtId="0" fontId="72" fillId="0" borderId="1" xfId="0" applyNumberFormat="1" applyFont="1" applyFill="1" applyBorder="1" applyAlignment="1">
      <alignment horizontal="center" vertical="center"/>
    </xf>
    <xf numFmtId="0" fontId="74" fillId="0" borderId="1" xfId="0" applyNumberFormat="1" applyFont="1" applyFill="1" applyBorder="1" applyAlignment="1">
      <alignment wrapText="1"/>
    </xf>
    <xf numFmtId="0" fontId="1" fillId="0" borderId="12" xfId="0" applyNumberFormat="1" applyFont="1" applyFill="1" applyBorder="1" applyAlignment="1">
      <alignment horizontal="left"/>
    </xf>
    <xf numFmtId="0" fontId="1" fillId="0" borderId="5" xfId="0" applyNumberFormat="1"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top" wrapText="1"/>
      <protection locked="0"/>
    </xf>
    <xf numFmtId="0" fontId="1" fillId="0" borderId="5" xfId="0" applyNumberFormat="1" applyFont="1" applyFill="1" applyBorder="1" applyAlignment="1" applyProtection="1">
      <alignment horizontal="left" vertical="top" wrapText="1"/>
      <protection locked="0"/>
    </xf>
    <xf numFmtId="0" fontId="1" fillId="0" borderId="14" xfId="0" applyNumberFormat="1" applyFont="1" applyFill="1" applyBorder="1" applyAlignment="1" applyProtection="1">
      <alignment horizontal="left" vertical="center" wrapText="1"/>
      <protection locked="0"/>
    </xf>
    <xf numFmtId="0" fontId="1" fillId="0" borderId="1" xfId="0" applyNumberFormat="1" applyFont="1" applyFill="1" applyBorder="1" applyAlignment="1">
      <alignment vertical="top" wrapText="1"/>
    </xf>
    <xf numFmtId="0" fontId="1" fillId="0" borderId="5" xfId="0" applyNumberFormat="1" applyFont="1" applyFill="1" applyBorder="1" applyAlignment="1">
      <alignment horizontal="left" vertical="top" wrapText="1"/>
    </xf>
    <xf numFmtId="1" fontId="78" fillId="0" borderId="12" xfId="2" applyNumberFormat="1" applyFont="1" applyFill="1" applyBorder="1" applyAlignment="1">
      <alignment horizontal="left" vertical="center"/>
    </xf>
    <xf numFmtId="1" fontId="78" fillId="3" borderId="5" xfId="2" applyNumberFormat="1" applyFont="1" applyFill="1" applyBorder="1" applyAlignment="1">
      <alignment horizontal="left" vertical="center"/>
    </xf>
    <xf numFmtId="1" fontId="78" fillId="3" borderId="5" xfId="2" applyNumberFormat="1" applyFont="1" applyFill="1" applyBorder="1" applyAlignment="1">
      <alignment horizontal="center" vertical="center"/>
    </xf>
    <xf numFmtId="0" fontId="1" fillId="3" borderId="5" xfId="0" applyNumberFormat="1" applyFont="1" applyFill="1" applyBorder="1" applyAlignment="1">
      <alignment horizontal="left"/>
    </xf>
    <xf numFmtId="1" fontId="78" fillId="3" borderId="12" xfId="2" applyNumberFormat="1" applyFont="1" applyFill="1" applyBorder="1" applyAlignment="1">
      <alignment horizontal="left" vertical="top"/>
    </xf>
    <xf numFmtId="1" fontId="78" fillId="3" borderId="5" xfId="0" applyNumberFormat="1" applyFont="1" applyFill="1" applyBorder="1" applyAlignment="1">
      <alignment horizontal="left" vertical="top" wrapText="1"/>
    </xf>
    <xf numFmtId="1" fontId="78" fillId="3" borderId="5" xfId="0" applyNumberFormat="1" applyFont="1" applyFill="1" applyBorder="1" applyAlignment="1">
      <alignment horizontal="left" vertical="center"/>
    </xf>
    <xf numFmtId="1" fontId="78" fillId="3" borderId="5" xfId="4" applyNumberFormat="1" applyFont="1" applyFill="1" applyBorder="1" applyAlignment="1">
      <alignment horizontal="left" vertical="center" wrapText="1"/>
    </xf>
    <xf numFmtId="0" fontId="80" fillId="3" borderId="5" xfId="0" applyFont="1" applyFill="1" applyBorder="1" applyAlignment="1">
      <alignment horizontal="left" vertical="center"/>
    </xf>
    <xf numFmtId="1" fontId="78" fillId="3" borderId="5" xfId="0" applyNumberFormat="1" applyFont="1" applyFill="1" applyBorder="1" applyAlignment="1">
      <alignment horizontal="left" vertical="top"/>
    </xf>
    <xf numFmtId="1" fontId="78" fillId="3" borderId="5" xfId="0" applyNumberFormat="1" applyFont="1" applyFill="1" applyBorder="1" applyAlignment="1">
      <alignment horizontal="left"/>
    </xf>
    <xf numFmtId="1" fontId="78" fillId="3" borderId="5" xfId="0" applyNumberFormat="1" applyFont="1" applyFill="1" applyBorder="1" applyAlignment="1">
      <alignment horizontal="left" vertical="center" wrapText="1"/>
    </xf>
    <xf numFmtId="1" fontId="78" fillId="3" borderId="5" xfId="4" applyNumberFormat="1" applyFont="1" applyFill="1" applyBorder="1" applyAlignment="1">
      <alignment horizontal="left" wrapText="1"/>
    </xf>
    <xf numFmtId="0" fontId="1" fillId="0" borderId="5" xfId="0" applyNumberFormat="1" applyFont="1" applyFill="1" applyBorder="1"/>
    <xf numFmtId="0" fontId="1" fillId="3" borderId="5" xfId="0" applyNumberFormat="1" applyFont="1" applyFill="1" applyBorder="1" applyAlignment="1">
      <alignment horizontal="left" wrapText="1"/>
    </xf>
    <xf numFmtId="0" fontId="1" fillId="3" borderId="1" xfId="8" applyNumberFormat="1" applyFont="1" applyFill="1" applyBorder="1"/>
    <xf numFmtId="0" fontId="1" fillId="3" borderId="5" xfId="8" applyNumberFormat="1" applyFont="1" applyFill="1" applyBorder="1" applyAlignment="1">
      <alignment horizontal="left"/>
    </xf>
    <xf numFmtId="0" fontId="1" fillId="3" borderId="12" xfId="8" applyNumberFormat="1" applyFont="1" applyFill="1" applyBorder="1"/>
    <xf numFmtId="0" fontId="1" fillId="3" borderId="5" xfId="8" applyNumberFormat="1" applyFont="1" applyFill="1" applyBorder="1" applyAlignment="1">
      <alignment horizontal="center"/>
    </xf>
    <xf numFmtId="1" fontId="1" fillId="3" borderId="5" xfId="8" applyNumberFormat="1" applyFont="1" applyFill="1" applyBorder="1" applyAlignment="1">
      <alignment horizontal="center"/>
    </xf>
    <xf numFmtId="1" fontId="1" fillId="3" borderId="12" xfId="8" applyNumberFormat="1" applyFont="1" applyFill="1" applyBorder="1" applyAlignment="1">
      <alignment horizontal="left"/>
    </xf>
    <xf numFmtId="0" fontId="1" fillId="3" borderId="12" xfId="8" applyNumberFormat="1" applyFont="1" applyFill="1" applyBorder="1" applyAlignment="1">
      <alignment horizontal="left"/>
    </xf>
    <xf numFmtId="0" fontId="1" fillId="3" borderId="5" xfId="8" applyNumberFormat="1" applyFont="1" applyFill="1" applyBorder="1"/>
    <xf numFmtId="43" fontId="1" fillId="3" borderId="5" xfId="9" applyFont="1" applyFill="1" applyBorder="1" applyAlignment="1">
      <alignment horizontal="left"/>
    </xf>
    <xf numFmtId="164" fontId="1" fillId="3" borderId="1" xfId="8" applyNumberFormat="1" applyFont="1" applyFill="1" applyBorder="1"/>
    <xf numFmtId="0" fontId="3" fillId="0" borderId="12" xfId="0" applyNumberFormat="1" applyFont="1" applyFill="1" applyBorder="1"/>
    <xf numFmtId="0" fontId="51" fillId="0" borderId="26" xfId="0" applyNumberFormat="1" applyFont="1" applyFill="1" applyBorder="1" applyAlignment="1">
      <alignment horizontal="center" vertical="top" wrapText="1"/>
    </xf>
    <xf numFmtId="0" fontId="52" fillId="0" borderId="25" xfId="0" applyNumberFormat="1" applyFont="1" applyFill="1" applyBorder="1" applyAlignment="1">
      <alignment horizontal="center" vertical="top" wrapText="1"/>
    </xf>
    <xf numFmtId="0" fontId="55" fillId="0" borderId="16" xfId="0" applyNumberFormat="1" applyFont="1" applyFill="1" applyBorder="1" applyAlignment="1">
      <alignment horizontal="center"/>
    </xf>
    <xf numFmtId="0" fontId="56" fillId="0" borderId="27" xfId="0" applyNumberFormat="1" applyFont="1" applyFill="1" applyBorder="1" applyAlignment="1">
      <alignment horizontal="center" vertical="top" wrapText="1"/>
    </xf>
    <xf numFmtId="0" fontId="53" fillId="0" borderId="28" xfId="0" applyNumberFormat="1" applyFont="1" applyFill="1" applyBorder="1" applyAlignment="1">
      <alignment horizontal="center" vertical="top" wrapText="1"/>
    </xf>
    <xf numFmtId="0" fontId="54" fillId="0" borderId="16" xfId="0" applyNumberFormat="1" applyFont="1" applyFill="1" applyBorder="1" applyAlignment="1">
      <alignment horizontal="center" vertical="top" wrapText="1"/>
    </xf>
    <xf numFmtId="0" fontId="48" fillId="0" borderId="26" xfId="0" applyNumberFormat="1" applyFont="1" applyFill="1" applyBorder="1" applyAlignment="1">
      <alignment horizontal="center" vertical="top" wrapText="1"/>
    </xf>
    <xf numFmtId="0" fontId="49" fillId="0" borderId="25" xfId="0" applyNumberFormat="1" applyFont="1" applyFill="1" applyBorder="1" applyAlignment="1">
      <alignment horizontal="center" vertical="top" wrapText="1"/>
    </xf>
    <xf numFmtId="0" fontId="50" fillId="0" borderId="27" xfId="0" applyNumberFormat="1" applyFont="1" applyFill="1" applyBorder="1" applyAlignment="1">
      <alignment horizontal="center" vertical="top" wrapText="1"/>
    </xf>
    <xf numFmtId="0" fontId="35" fillId="2" borderId="1" xfId="0" applyNumberFormat="1" applyFont="1" applyFill="1" applyBorder="1" applyAlignment="1">
      <alignment horizontal="center"/>
    </xf>
    <xf numFmtId="0" fontId="36" fillId="2" borderId="1" xfId="0" applyNumberFormat="1" applyFont="1" applyFill="1" applyBorder="1" applyAlignment="1">
      <alignment horizontal="left"/>
    </xf>
    <xf numFmtId="0" fontId="37" fillId="2" borderId="1" xfId="0" applyNumberFormat="1" applyFont="1" applyFill="1" applyBorder="1" applyAlignment="1">
      <alignment horizontal="right"/>
    </xf>
    <xf numFmtId="0" fontId="38" fillId="2" borderId="17" xfId="0" applyNumberFormat="1" applyFont="1" applyFill="1" applyBorder="1" applyAlignment="1">
      <alignment horizontal="right" vertical="center"/>
    </xf>
    <xf numFmtId="0" fontId="39" fillId="2" borderId="18" xfId="0" applyNumberFormat="1" applyFont="1" applyFill="1" applyBorder="1" applyAlignment="1">
      <alignment horizontal="right" vertical="center"/>
    </xf>
    <xf numFmtId="0" fontId="40" fillId="2" borderId="19" xfId="0" applyNumberFormat="1" applyFont="1" applyFill="1" applyBorder="1" applyAlignment="1">
      <alignment horizontal="right" vertical="center"/>
    </xf>
    <xf numFmtId="0" fontId="41" fillId="2" borderId="20" xfId="0" applyNumberFormat="1" applyFont="1" applyFill="1" applyBorder="1" applyAlignment="1">
      <alignment horizontal="right" vertical="center"/>
    </xf>
    <xf numFmtId="0" fontId="42" fillId="2" borderId="13" xfId="0" applyNumberFormat="1" applyFont="1" applyFill="1" applyBorder="1" applyAlignment="1">
      <alignment horizontal="right" vertical="center"/>
    </xf>
    <xf numFmtId="0" fontId="43" fillId="2" borderId="21" xfId="0" applyNumberFormat="1" applyFont="1" applyFill="1" applyBorder="1" applyAlignment="1">
      <alignment horizontal="right" vertical="center"/>
    </xf>
    <xf numFmtId="0" fontId="44" fillId="2" borderId="22" xfId="0" applyNumberFormat="1" applyFont="1" applyFill="1" applyBorder="1" applyAlignment="1">
      <alignment horizontal="right" vertical="center"/>
    </xf>
    <xf numFmtId="0" fontId="45" fillId="2" borderId="23" xfId="0" applyNumberFormat="1" applyFont="1" applyFill="1" applyBorder="1" applyAlignment="1">
      <alignment horizontal="right" vertical="center"/>
    </xf>
    <xf numFmtId="0" fontId="46" fillId="2" borderId="24" xfId="0" applyNumberFormat="1" applyFont="1" applyFill="1" applyBorder="1" applyAlignment="1">
      <alignment horizontal="right" vertical="center"/>
    </xf>
    <xf numFmtId="0" fontId="47" fillId="2" borderId="1" xfId="0" applyNumberFormat="1" applyFont="1" applyFill="1" applyBorder="1"/>
    <xf numFmtId="0" fontId="75" fillId="0" borderId="1" xfId="0" applyNumberFormat="1" applyFont="1" applyFill="1" applyBorder="1" applyAlignment="1">
      <alignment horizontal="justify" vertical="justify" wrapText="1"/>
    </xf>
    <xf numFmtId="0" fontId="64" fillId="0" borderId="1" xfId="0" applyNumberFormat="1" applyFont="1" applyFill="1" applyBorder="1" applyAlignment="1">
      <alignment horizontal="left" wrapText="1"/>
    </xf>
    <xf numFmtId="0" fontId="70" fillId="0" borderId="1" xfId="0" applyNumberFormat="1" applyFont="1" applyFill="1" applyBorder="1" applyAlignment="1">
      <alignment wrapText="1"/>
    </xf>
    <xf numFmtId="0" fontId="73" fillId="0" borderId="1" xfId="0" applyNumberFormat="1" applyFont="1" applyFill="1" applyBorder="1" applyAlignment="1">
      <alignment horizontal="left" vertical="center" wrapText="1"/>
    </xf>
    <xf numFmtId="43" fontId="1" fillId="0" borderId="5" xfId="1" applyFont="1" applyFill="1" applyBorder="1" applyAlignment="1">
      <alignment horizontal="left"/>
    </xf>
  </cellXfs>
  <cellStyles count="10">
    <cellStyle name="Гиперссылка" xfId="5" builtinId="8"/>
    <cellStyle name="Обычный" xfId="0" builtinId="0"/>
    <cellStyle name="Обычный 2" xfId="8"/>
    <cellStyle name="Обычный 4" xfId="4"/>
    <cellStyle name="Обычный_FM_PRJ_1" xfId="3"/>
    <cellStyle name="Обычный_INV" xfId="2"/>
    <cellStyle name="Процентный 2" xfId="7"/>
    <cellStyle name="Финансовый" xfId="1" builtinId="3"/>
    <cellStyle name="Финансовый 2" xfId="6"/>
    <cellStyle name="Финансовый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23"/>
  <sheetViews>
    <sheetView tabSelected="1" topLeftCell="H839" zoomScaleNormal="100" workbookViewId="0">
      <selection activeCell="V878" sqref="V878"/>
    </sheetView>
  </sheetViews>
  <sheetFormatPr defaultRowHeight="12.75" customHeight="1" x14ac:dyDescent="0.25"/>
  <cols>
    <col min="1" max="1" width="5.28515625" style="1" customWidth="1"/>
    <col min="2" max="2" width="8" style="1" customWidth="1"/>
    <col min="3" max="3" width="14" style="1" customWidth="1"/>
    <col min="4" max="4" width="29.7109375" style="1" customWidth="1"/>
    <col min="5" max="5" width="14.28515625" style="1" customWidth="1"/>
    <col min="6" max="6" width="15.28515625" style="1" customWidth="1"/>
    <col min="7" max="7" width="53" style="1" customWidth="1"/>
    <col min="8" max="8" width="10.5703125" style="1" customWidth="1"/>
    <col min="9" max="9" width="9.5703125" style="1" customWidth="1"/>
    <col min="10" max="10" width="12.85546875" style="1" customWidth="1"/>
    <col min="11" max="11" width="13.140625" style="1" customWidth="1"/>
    <col min="12" max="12" width="17.5703125" style="1" customWidth="1"/>
    <col min="13" max="13" width="14.42578125" style="1" customWidth="1"/>
    <col min="14" max="14" width="15.7109375" style="1" customWidth="1"/>
    <col min="15" max="15" width="15.85546875" style="1" customWidth="1"/>
    <col min="16" max="16" width="15" style="1" customWidth="1"/>
    <col min="17" max="17" width="14.42578125" style="1" customWidth="1"/>
    <col min="18" max="18" width="10.85546875" style="1" customWidth="1"/>
    <col min="19" max="19" width="11.140625" style="1" customWidth="1"/>
    <col min="20" max="20" width="17.5703125" style="1" customWidth="1"/>
    <col min="21" max="21" width="22.42578125" style="1" customWidth="1"/>
    <col min="22" max="22" width="16.140625" style="1" customWidth="1"/>
    <col min="23" max="23" width="13.85546875" style="1" customWidth="1"/>
    <col min="24" max="24" width="13.28515625" style="1" customWidth="1"/>
    <col min="25" max="25" width="13.7109375" style="1" customWidth="1"/>
    <col min="26" max="26" width="20.5703125" style="1" customWidth="1"/>
    <col min="27" max="27" width="9.140625" style="1" customWidth="1"/>
    <col min="28" max="28" width="12" style="1" customWidth="1"/>
    <col min="29" max="29" width="19.42578125" style="1" customWidth="1"/>
    <col min="30" max="39" width="9.140625" style="1" customWidth="1"/>
  </cols>
  <sheetData>
    <row r="1" spans="2:39" ht="13.5" customHeight="1" x14ac:dyDescent="0.25">
      <c r="E1" s="2"/>
      <c r="F1" s="2"/>
      <c r="G1" s="2"/>
      <c r="H1" s="2"/>
      <c r="I1" s="2"/>
      <c r="J1" s="2"/>
      <c r="K1" s="2"/>
      <c r="L1" s="2"/>
      <c r="M1" s="2"/>
      <c r="N1" s="2"/>
      <c r="O1" s="2"/>
      <c r="R1" s="2"/>
      <c r="T1" s="2"/>
      <c r="V1" s="3"/>
      <c r="W1" s="3"/>
      <c r="X1" s="4"/>
    </row>
    <row r="2" spans="2:39" ht="22.5" customHeight="1" x14ac:dyDescent="0.25">
      <c r="C2" s="5" t="s">
        <v>0</v>
      </c>
      <c r="D2" s="6"/>
      <c r="E2" s="6"/>
      <c r="F2" s="6"/>
      <c r="G2" s="6"/>
      <c r="H2" s="6"/>
      <c r="I2" s="6"/>
      <c r="J2" s="6"/>
      <c r="K2" s="6"/>
      <c r="L2" s="6"/>
      <c r="M2" s="6"/>
      <c r="N2" s="6"/>
      <c r="O2" s="6"/>
      <c r="P2" s="7"/>
      <c r="R2" s="2"/>
      <c r="T2" s="2"/>
      <c r="V2" s="8"/>
      <c r="W2" s="8"/>
      <c r="X2" s="2"/>
    </row>
    <row r="3" spans="2:39" ht="12.75" customHeight="1" x14ac:dyDescent="0.25">
      <c r="O3" s="8"/>
      <c r="V3" s="8"/>
      <c r="W3" s="8"/>
      <c r="X3" s="2"/>
      <c r="Y3" s="2"/>
      <c r="Z3" s="2"/>
      <c r="AA3" s="2"/>
      <c r="AB3" s="2"/>
      <c r="AC3" s="2"/>
      <c r="AD3" s="2"/>
      <c r="AE3" s="2"/>
      <c r="AF3" s="2"/>
      <c r="AG3" s="2"/>
      <c r="AH3" s="2"/>
      <c r="AI3" s="2"/>
      <c r="AJ3" s="2"/>
      <c r="AK3" s="2"/>
      <c r="AL3" s="2"/>
      <c r="AM3" s="2"/>
    </row>
    <row r="4" spans="2:39" ht="12.75" customHeight="1" x14ac:dyDescent="0.25">
      <c r="B4" s="179" t="s">
        <v>1</v>
      </c>
      <c r="C4" s="179"/>
      <c r="D4" s="179"/>
      <c r="E4" s="179"/>
      <c r="F4" s="179"/>
      <c r="G4" s="179"/>
      <c r="H4" s="179"/>
      <c r="I4" s="179"/>
      <c r="J4" s="179"/>
      <c r="K4" s="179"/>
      <c r="L4" s="179"/>
      <c r="M4" s="179"/>
      <c r="N4" s="179"/>
      <c r="O4" s="179"/>
      <c r="P4" s="179"/>
      <c r="Q4" s="179"/>
      <c r="R4" s="179"/>
      <c r="S4" s="179"/>
      <c r="T4" s="179"/>
      <c r="U4" s="179"/>
      <c r="V4" s="179"/>
      <c r="W4" s="179"/>
      <c r="X4" s="179"/>
      <c r="Y4" s="179"/>
      <c r="Z4" s="2"/>
      <c r="AA4" s="2"/>
      <c r="AB4" s="2"/>
      <c r="AC4" s="2"/>
      <c r="AD4" s="2"/>
      <c r="AE4" s="2"/>
      <c r="AF4" s="2"/>
      <c r="AG4" s="2"/>
      <c r="AH4" s="2"/>
      <c r="AI4" s="2"/>
      <c r="AJ4" s="2"/>
      <c r="AK4" s="2"/>
      <c r="AL4" s="2"/>
      <c r="AM4" s="2"/>
    </row>
    <row r="5" spans="2:39" ht="13.5" customHeight="1" x14ac:dyDescent="0.25">
      <c r="B5" s="180"/>
      <c r="C5" s="180"/>
      <c r="D5" s="181" t="s">
        <v>2</v>
      </c>
      <c r="E5" s="181"/>
      <c r="F5" s="181"/>
      <c r="G5" s="181"/>
      <c r="H5" s="181"/>
      <c r="I5" s="181"/>
      <c r="J5" s="181"/>
      <c r="K5" s="181"/>
      <c r="L5" s="181"/>
      <c r="M5" s="181"/>
      <c r="N5" s="181"/>
      <c r="O5" s="181"/>
      <c r="P5" s="181"/>
      <c r="Q5" s="181"/>
      <c r="R5" s="181"/>
      <c r="S5" s="181"/>
      <c r="T5" s="181"/>
      <c r="U5" s="181"/>
      <c r="V5" s="181"/>
      <c r="W5" s="181"/>
      <c r="X5" s="181"/>
    </row>
    <row r="6" spans="2:39" ht="10.5" customHeight="1" x14ac:dyDescent="0.25">
      <c r="L6" s="8"/>
      <c r="M6" s="8"/>
      <c r="N6" s="8"/>
      <c r="O6" s="8"/>
      <c r="Q6" s="9"/>
      <c r="R6" s="10"/>
      <c r="S6" s="10"/>
      <c r="T6" s="182" t="s">
        <v>3</v>
      </c>
      <c r="U6" s="183"/>
      <c r="V6" s="183"/>
      <c r="W6" s="183"/>
      <c r="X6" s="183"/>
      <c r="Y6" s="184"/>
    </row>
    <row r="7" spans="2:39" ht="14.25" customHeight="1" x14ac:dyDescent="0.25">
      <c r="L7" s="8"/>
      <c r="M7" s="8"/>
      <c r="N7" s="8"/>
      <c r="O7" s="8"/>
      <c r="Q7" s="10"/>
      <c r="R7" s="10"/>
      <c r="S7" s="10"/>
      <c r="T7" s="185"/>
      <c r="U7" s="186"/>
      <c r="V7" s="186"/>
      <c r="W7" s="186"/>
      <c r="X7" s="186"/>
      <c r="Y7" s="187"/>
    </row>
    <row r="8" spans="2:39" ht="14.25" customHeight="1" x14ac:dyDescent="0.25">
      <c r="L8" s="8"/>
      <c r="M8" s="8"/>
      <c r="N8" s="8"/>
      <c r="O8" s="8"/>
      <c r="Q8" s="9"/>
      <c r="R8" s="11"/>
      <c r="S8" s="11"/>
      <c r="T8" s="185" t="s">
        <v>4</v>
      </c>
      <c r="U8" s="186"/>
      <c r="V8" s="186"/>
      <c r="W8" s="186"/>
      <c r="X8" s="186"/>
      <c r="Y8" s="187"/>
    </row>
    <row r="9" spans="2:39" ht="13.5" customHeight="1" x14ac:dyDescent="0.25">
      <c r="L9" s="8"/>
      <c r="M9" s="8"/>
      <c r="N9" s="8"/>
      <c r="O9" s="8"/>
      <c r="Q9" s="11"/>
      <c r="R9" s="11"/>
      <c r="S9" s="11"/>
      <c r="T9" s="188"/>
      <c r="U9" s="189"/>
      <c r="V9" s="189"/>
      <c r="W9" s="189"/>
      <c r="X9" s="189"/>
      <c r="Y9" s="190"/>
    </row>
    <row r="10" spans="2:39" ht="12.75" customHeight="1" x14ac:dyDescent="0.25">
      <c r="D10" s="191"/>
      <c r="E10" s="191"/>
      <c r="F10" s="191"/>
      <c r="G10" s="191"/>
      <c r="H10" s="191"/>
      <c r="I10" s="191"/>
      <c r="J10" s="191"/>
      <c r="K10" s="191"/>
      <c r="L10" s="191"/>
      <c r="M10" s="191"/>
      <c r="N10" s="191"/>
      <c r="O10" s="191"/>
      <c r="P10" s="191"/>
      <c r="Q10" s="191"/>
      <c r="R10" s="191"/>
      <c r="S10" s="191"/>
      <c r="T10" s="191"/>
      <c r="U10" s="191"/>
      <c r="V10" s="191"/>
      <c r="W10" s="191"/>
      <c r="X10" s="191"/>
    </row>
    <row r="11" spans="2:39" ht="12.75" customHeight="1" x14ac:dyDescent="0.25">
      <c r="C11" s="12"/>
      <c r="D11" s="12"/>
      <c r="E11" s="12"/>
      <c r="F11" s="12"/>
      <c r="G11" s="12"/>
      <c r="H11" s="12"/>
      <c r="I11" s="12"/>
      <c r="J11" s="12"/>
      <c r="K11" s="12"/>
      <c r="L11" s="12"/>
      <c r="M11" s="12"/>
      <c r="N11" s="12"/>
      <c r="O11" s="12"/>
      <c r="P11" s="12"/>
      <c r="Q11" s="12"/>
      <c r="R11" s="12"/>
      <c r="S11" s="12"/>
      <c r="T11" s="12"/>
      <c r="U11" s="12"/>
      <c r="V11" s="12"/>
      <c r="W11" s="12"/>
      <c r="X11" s="12"/>
    </row>
    <row r="12" spans="2:39" ht="13.5" customHeight="1" x14ac:dyDescent="0.25">
      <c r="D12" s="9"/>
      <c r="E12" s="9"/>
      <c r="F12" s="9"/>
      <c r="G12" s="9"/>
      <c r="H12" s="9"/>
      <c r="I12" s="9"/>
      <c r="J12" s="9"/>
      <c r="K12" s="9"/>
      <c r="L12" s="9"/>
      <c r="M12" s="9"/>
      <c r="N12" s="9"/>
      <c r="O12" s="9"/>
      <c r="P12" s="9"/>
      <c r="Q12" s="9"/>
      <c r="R12" s="9"/>
      <c r="S12" s="9"/>
      <c r="T12" s="9"/>
      <c r="U12" s="9"/>
      <c r="V12" s="9"/>
      <c r="W12" s="9"/>
      <c r="X12" s="9"/>
    </row>
    <row r="13" spans="2:39" ht="12.75" customHeight="1" x14ac:dyDescent="0.25">
      <c r="B13" s="176" t="s">
        <v>5</v>
      </c>
      <c r="C13" s="176" t="s">
        <v>6</v>
      </c>
      <c r="D13" s="176" t="s">
        <v>7</v>
      </c>
      <c r="E13" s="176" t="s">
        <v>8</v>
      </c>
      <c r="F13" s="176" t="s">
        <v>9</v>
      </c>
      <c r="G13" s="176" t="s">
        <v>10</v>
      </c>
      <c r="H13" s="176" t="s">
        <v>11</v>
      </c>
      <c r="I13" s="176" t="s">
        <v>12</v>
      </c>
      <c r="J13" s="170" t="s">
        <v>13</v>
      </c>
      <c r="K13" s="176" t="s">
        <v>14</v>
      </c>
      <c r="L13" s="176" t="s">
        <v>15</v>
      </c>
      <c r="M13" s="170" t="s">
        <v>16</v>
      </c>
      <c r="N13" s="170" t="s">
        <v>17</v>
      </c>
      <c r="O13" s="170" t="s">
        <v>18</v>
      </c>
      <c r="P13" s="170" t="s">
        <v>19</v>
      </c>
      <c r="Q13" s="170" t="s">
        <v>20</v>
      </c>
      <c r="R13" s="170" t="s">
        <v>21</v>
      </c>
      <c r="S13" s="170" t="s">
        <v>22</v>
      </c>
      <c r="T13" s="170" t="s">
        <v>23</v>
      </c>
      <c r="U13" s="170" t="s">
        <v>24</v>
      </c>
      <c r="V13" s="170" t="s">
        <v>25</v>
      </c>
      <c r="W13" s="170" t="s">
        <v>26</v>
      </c>
      <c r="X13" s="174" t="s">
        <v>27</v>
      </c>
      <c r="Y13" s="174" t="s">
        <v>28</v>
      </c>
      <c r="Z13" s="172"/>
      <c r="AA13" s="18"/>
      <c r="AB13" s="18"/>
      <c r="AC13" s="18"/>
    </row>
    <row r="14" spans="2:39" ht="106.5" customHeight="1" x14ac:dyDescent="0.25">
      <c r="B14" s="177"/>
      <c r="C14" s="177"/>
      <c r="D14" s="177"/>
      <c r="E14" s="177"/>
      <c r="F14" s="177"/>
      <c r="G14" s="178"/>
      <c r="H14" s="177"/>
      <c r="I14" s="177"/>
      <c r="J14" s="171"/>
      <c r="K14" s="177"/>
      <c r="L14" s="177"/>
      <c r="M14" s="171"/>
      <c r="N14" s="171"/>
      <c r="O14" s="171"/>
      <c r="P14" s="171"/>
      <c r="Q14" s="171"/>
      <c r="R14" s="171"/>
      <c r="S14" s="171"/>
      <c r="T14" s="171"/>
      <c r="U14" s="171"/>
      <c r="V14" s="171"/>
      <c r="W14" s="173"/>
      <c r="X14" s="175"/>
      <c r="Y14" s="175"/>
      <c r="Z14" s="172"/>
      <c r="AA14" s="18"/>
      <c r="AB14" s="18"/>
      <c r="AC14" s="18"/>
    </row>
    <row r="15" spans="2:39" ht="12.75" customHeight="1" x14ac:dyDescent="0.25">
      <c r="B15" s="42">
        <v>1</v>
      </c>
      <c r="C15" s="43">
        <v>2</v>
      </c>
      <c r="D15" s="43">
        <v>3</v>
      </c>
      <c r="E15" s="43">
        <v>4</v>
      </c>
      <c r="F15" s="43">
        <v>5</v>
      </c>
      <c r="G15" s="43">
        <v>6</v>
      </c>
      <c r="H15" s="43">
        <v>7</v>
      </c>
      <c r="I15" s="43">
        <v>8</v>
      </c>
      <c r="J15" s="43">
        <v>9</v>
      </c>
      <c r="K15" s="43">
        <v>10</v>
      </c>
      <c r="L15" s="43">
        <v>11</v>
      </c>
      <c r="M15" s="43">
        <v>12</v>
      </c>
      <c r="N15" s="43">
        <v>13</v>
      </c>
      <c r="O15" s="43">
        <v>14</v>
      </c>
      <c r="P15" s="43">
        <v>15</v>
      </c>
      <c r="Q15" s="43">
        <v>16</v>
      </c>
      <c r="R15" s="43">
        <v>17</v>
      </c>
      <c r="S15" s="43">
        <v>18</v>
      </c>
      <c r="T15" s="43">
        <v>19</v>
      </c>
      <c r="U15" s="43">
        <v>20</v>
      </c>
      <c r="V15" s="43">
        <v>21</v>
      </c>
      <c r="W15" s="43">
        <v>22</v>
      </c>
      <c r="X15" s="43">
        <v>23</v>
      </c>
      <c r="Y15" s="43">
        <v>24</v>
      </c>
      <c r="Z15" s="18"/>
      <c r="AA15" s="18"/>
      <c r="AB15" s="18"/>
      <c r="AC15" s="18"/>
    </row>
    <row r="16" spans="2:39" ht="12.75" customHeight="1" x14ac:dyDescent="0.25">
      <c r="B16" s="44" t="s">
        <v>29</v>
      </c>
      <c r="C16" s="45"/>
      <c r="D16" s="45"/>
      <c r="E16" s="45"/>
      <c r="F16" s="45"/>
      <c r="G16" s="45"/>
      <c r="H16" s="45"/>
      <c r="I16" s="45"/>
      <c r="J16" s="45"/>
      <c r="K16" s="45"/>
      <c r="L16" s="45"/>
      <c r="M16" s="45"/>
      <c r="N16" s="45"/>
      <c r="O16" s="45"/>
      <c r="P16" s="45"/>
      <c r="Q16" s="45"/>
      <c r="R16" s="45"/>
      <c r="S16" s="45"/>
      <c r="T16" s="45"/>
      <c r="U16" s="45"/>
      <c r="V16" s="46"/>
      <c r="W16" s="46"/>
      <c r="X16" s="47"/>
      <c r="Y16" s="47"/>
      <c r="Z16" s="18"/>
      <c r="AA16" s="18"/>
      <c r="AB16" s="18"/>
      <c r="AC16" s="18"/>
    </row>
    <row r="17" spans="2:29" ht="12.75" customHeight="1" x14ac:dyDescent="0.25">
      <c r="B17" s="48" t="s">
        <v>30</v>
      </c>
      <c r="C17" s="16" t="s">
        <v>31</v>
      </c>
      <c r="D17" s="26" t="s">
        <v>2483</v>
      </c>
      <c r="E17" s="138" t="s">
        <v>53</v>
      </c>
      <c r="F17" s="139" t="s">
        <v>2484</v>
      </c>
      <c r="G17" s="50" t="s">
        <v>1373</v>
      </c>
      <c r="H17" s="20" t="s">
        <v>33</v>
      </c>
      <c r="I17" s="21">
        <v>0</v>
      </c>
      <c r="J17" s="16" t="s">
        <v>34</v>
      </c>
      <c r="K17" s="16" t="s">
        <v>35</v>
      </c>
      <c r="L17" s="16" t="s">
        <v>45</v>
      </c>
      <c r="M17" s="16" t="s">
        <v>37</v>
      </c>
      <c r="N17" s="16" t="s">
        <v>38</v>
      </c>
      <c r="O17" s="16" t="s">
        <v>39</v>
      </c>
      <c r="P17" s="16" t="s">
        <v>40</v>
      </c>
      <c r="Q17" s="20" t="s">
        <v>41</v>
      </c>
      <c r="R17" s="20" t="s">
        <v>42</v>
      </c>
      <c r="S17" s="16">
        <v>1</v>
      </c>
      <c r="T17" s="33">
        <v>15017</v>
      </c>
      <c r="U17" s="33">
        <f>T17*S17</f>
        <v>15017</v>
      </c>
      <c r="V17" s="22">
        <f>U17*1.12</f>
        <v>16819.04</v>
      </c>
      <c r="W17" s="23"/>
      <c r="X17" s="24">
        <v>2017</v>
      </c>
      <c r="Y17" s="24"/>
      <c r="Z17" s="18"/>
      <c r="AA17" s="18"/>
      <c r="AB17" s="18"/>
      <c r="AC17" s="18"/>
    </row>
    <row r="18" spans="2:29" ht="12.75" customHeight="1" x14ac:dyDescent="0.25">
      <c r="B18" s="48" t="s">
        <v>46</v>
      </c>
      <c r="C18" s="16" t="s">
        <v>31</v>
      </c>
      <c r="D18" s="26" t="s">
        <v>1349</v>
      </c>
      <c r="E18" s="138" t="s">
        <v>55</v>
      </c>
      <c r="F18" s="141" t="s">
        <v>2487</v>
      </c>
      <c r="G18" s="51" t="s">
        <v>1368</v>
      </c>
      <c r="H18" s="20" t="s">
        <v>33</v>
      </c>
      <c r="I18" s="21">
        <v>0</v>
      </c>
      <c r="J18" s="16" t="s">
        <v>34</v>
      </c>
      <c r="K18" s="16" t="s">
        <v>44</v>
      </c>
      <c r="L18" s="16" t="s">
        <v>45</v>
      </c>
      <c r="M18" s="16" t="s">
        <v>37</v>
      </c>
      <c r="N18" s="16" t="s">
        <v>38</v>
      </c>
      <c r="O18" s="16" t="s">
        <v>39</v>
      </c>
      <c r="P18" s="16" t="s">
        <v>40</v>
      </c>
      <c r="Q18" s="20">
        <v>736</v>
      </c>
      <c r="R18" s="63" t="s">
        <v>2488</v>
      </c>
      <c r="S18" s="16">
        <v>10</v>
      </c>
      <c r="T18" s="33">
        <v>2000</v>
      </c>
      <c r="U18" s="33">
        <f t="shared" ref="U18:U81" si="0">T18*S18</f>
        <v>20000</v>
      </c>
      <c r="V18" s="22">
        <f t="shared" ref="V18:V81" si="1">U18*1.12</f>
        <v>22400.000000000004</v>
      </c>
      <c r="W18" s="23"/>
      <c r="X18" s="24">
        <v>2017</v>
      </c>
      <c r="Y18" s="24"/>
      <c r="Z18" s="18"/>
      <c r="AA18" s="18"/>
      <c r="AB18" s="18"/>
      <c r="AC18" s="18"/>
    </row>
    <row r="19" spans="2:29" ht="12.75" customHeight="1" x14ac:dyDescent="0.25">
      <c r="B19" s="48" t="s">
        <v>50</v>
      </c>
      <c r="C19" s="16" t="s">
        <v>31</v>
      </c>
      <c r="D19" s="16" t="s">
        <v>1350</v>
      </c>
      <c r="E19" s="138" t="s">
        <v>2485</v>
      </c>
      <c r="F19" s="140" t="s">
        <v>2486</v>
      </c>
      <c r="G19" s="52" t="s">
        <v>1374</v>
      </c>
      <c r="H19" s="20" t="s">
        <v>33</v>
      </c>
      <c r="I19" s="21">
        <v>0</v>
      </c>
      <c r="J19" s="16" t="s">
        <v>34</v>
      </c>
      <c r="K19" s="16" t="s">
        <v>44</v>
      </c>
      <c r="L19" s="16" t="s">
        <v>45</v>
      </c>
      <c r="M19" s="16" t="s">
        <v>37</v>
      </c>
      <c r="N19" s="16" t="s">
        <v>38</v>
      </c>
      <c r="O19" s="16" t="s">
        <v>39</v>
      </c>
      <c r="P19" s="16" t="s">
        <v>40</v>
      </c>
      <c r="Q19" s="20" t="s">
        <v>41</v>
      </c>
      <c r="R19" s="20" t="s">
        <v>42</v>
      </c>
      <c r="S19" s="16">
        <v>12</v>
      </c>
      <c r="T19" s="33">
        <v>1345</v>
      </c>
      <c r="U19" s="33">
        <f t="shared" si="0"/>
        <v>16140</v>
      </c>
      <c r="V19" s="22">
        <f t="shared" si="1"/>
        <v>18076.800000000003</v>
      </c>
      <c r="W19" s="23"/>
      <c r="X19" s="24">
        <v>2017</v>
      </c>
      <c r="Y19" s="24"/>
      <c r="Z19" s="18"/>
      <c r="AA19" s="18"/>
      <c r="AB19" s="18"/>
      <c r="AC19" s="18"/>
    </row>
    <row r="20" spans="2:29" ht="12.75" customHeight="1" x14ac:dyDescent="0.25">
      <c r="B20" s="48" t="s">
        <v>52</v>
      </c>
      <c r="C20" s="16" t="s">
        <v>31</v>
      </c>
      <c r="D20" s="16" t="s">
        <v>68</v>
      </c>
      <c r="E20" s="53" t="s">
        <v>69</v>
      </c>
      <c r="F20" s="54" t="s">
        <v>70</v>
      </c>
      <c r="G20" s="51" t="s">
        <v>1369</v>
      </c>
      <c r="H20" s="20" t="s">
        <v>33</v>
      </c>
      <c r="I20" s="21">
        <v>0</v>
      </c>
      <c r="J20" s="16" t="s">
        <v>34</v>
      </c>
      <c r="K20" s="16" t="s">
        <v>47</v>
      </c>
      <c r="L20" s="16" t="s">
        <v>45</v>
      </c>
      <c r="M20" s="16" t="s">
        <v>37</v>
      </c>
      <c r="N20" s="16" t="s">
        <v>38</v>
      </c>
      <c r="O20" s="16" t="s">
        <v>39</v>
      </c>
      <c r="P20" s="16" t="s">
        <v>40</v>
      </c>
      <c r="Q20" s="20" t="s">
        <v>48</v>
      </c>
      <c r="R20" s="20" t="s">
        <v>42</v>
      </c>
      <c r="S20" s="16">
        <v>30</v>
      </c>
      <c r="T20" s="33">
        <v>1100</v>
      </c>
      <c r="U20" s="33">
        <f t="shared" si="0"/>
        <v>33000</v>
      </c>
      <c r="V20" s="22">
        <f t="shared" si="1"/>
        <v>36960</v>
      </c>
      <c r="W20" s="23"/>
      <c r="X20" s="24">
        <v>2017</v>
      </c>
      <c r="Y20" s="24"/>
      <c r="Z20" s="18"/>
      <c r="AA20" s="18"/>
      <c r="AB20" s="18"/>
      <c r="AC20" s="18"/>
    </row>
    <row r="21" spans="2:29" ht="12.75" customHeight="1" x14ac:dyDescent="0.25">
      <c r="B21" s="48" t="s">
        <v>54</v>
      </c>
      <c r="C21" s="16" t="s">
        <v>31</v>
      </c>
      <c r="D21" s="26" t="s">
        <v>2489</v>
      </c>
      <c r="E21" s="138" t="s">
        <v>1362</v>
      </c>
      <c r="F21" s="141" t="s">
        <v>2490</v>
      </c>
      <c r="G21" s="51" t="s">
        <v>2377</v>
      </c>
      <c r="H21" s="20" t="s">
        <v>33</v>
      </c>
      <c r="I21" s="21">
        <v>0</v>
      </c>
      <c r="J21" s="16" t="s">
        <v>34</v>
      </c>
      <c r="K21" s="16" t="s">
        <v>44</v>
      </c>
      <c r="L21" s="16" t="s">
        <v>45</v>
      </c>
      <c r="M21" s="16" t="s">
        <v>37</v>
      </c>
      <c r="N21" s="16" t="s">
        <v>38</v>
      </c>
      <c r="O21" s="16" t="s">
        <v>39</v>
      </c>
      <c r="P21" s="16" t="s">
        <v>40</v>
      </c>
      <c r="Q21" s="20" t="s">
        <v>48</v>
      </c>
      <c r="R21" s="20" t="s">
        <v>42</v>
      </c>
      <c r="S21" s="16">
        <v>2</v>
      </c>
      <c r="T21" s="33">
        <v>10000</v>
      </c>
      <c r="U21" s="33">
        <f t="shared" si="0"/>
        <v>20000</v>
      </c>
      <c r="V21" s="22">
        <f t="shared" si="1"/>
        <v>22400.000000000004</v>
      </c>
      <c r="W21" s="23"/>
      <c r="X21" s="24">
        <v>2017</v>
      </c>
      <c r="Y21" s="24"/>
      <c r="Z21" s="18"/>
      <c r="AA21" s="18"/>
      <c r="AB21" s="18"/>
      <c r="AC21" s="18"/>
    </row>
    <row r="22" spans="2:29" ht="12.75" customHeight="1" x14ac:dyDescent="0.25">
      <c r="B22" s="48" t="s">
        <v>58</v>
      </c>
      <c r="C22" s="16" t="s">
        <v>31</v>
      </c>
      <c r="D22" s="16" t="s">
        <v>1351</v>
      </c>
      <c r="E22" s="49" t="s">
        <v>1362</v>
      </c>
      <c r="F22" s="141" t="s">
        <v>2491</v>
      </c>
      <c r="G22" s="52" t="s">
        <v>2378</v>
      </c>
      <c r="H22" s="20" t="s">
        <v>33</v>
      </c>
      <c r="I22" s="21">
        <v>0</v>
      </c>
      <c r="J22" s="16" t="s">
        <v>34</v>
      </c>
      <c r="K22" s="16" t="s">
        <v>44</v>
      </c>
      <c r="L22" s="16" t="s">
        <v>45</v>
      </c>
      <c r="M22" s="16" t="s">
        <v>37</v>
      </c>
      <c r="N22" s="16" t="s">
        <v>38</v>
      </c>
      <c r="O22" s="16" t="s">
        <v>39</v>
      </c>
      <c r="P22" s="16" t="s">
        <v>40</v>
      </c>
      <c r="Q22" s="20" t="s">
        <v>48</v>
      </c>
      <c r="R22" s="20" t="s">
        <v>42</v>
      </c>
      <c r="S22" s="16">
        <v>2</v>
      </c>
      <c r="T22" s="33">
        <v>10000</v>
      </c>
      <c r="U22" s="33">
        <f t="shared" si="0"/>
        <v>20000</v>
      </c>
      <c r="V22" s="22">
        <f t="shared" si="1"/>
        <v>22400.000000000004</v>
      </c>
      <c r="W22" s="23"/>
      <c r="X22" s="24">
        <v>2017</v>
      </c>
      <c r="Y22" s="24"/>
      <c r="Z22" s="18"/>
      <c r="AA22" s="18"/>
      <c r="AB22" s="18"/>
      <c r="AC22" s="18"/>
    </row>
    <row r="23" spans="2:29" ht="12.75" customHeight="1" x14ac:dyDescent="0.25">
      <c r="B23" s="48" t="s">
        <v>63</v>
      </c>
      <c r="C23" s="16" t="s">
        <v>31</v>
      </c>
      <c r="D23" s="16" t="s">
        <v>1351</v>
      </c>
      <c r="E23" s="49" t="s">
        <v>1362</v>
      </c>
      <c r="F23" s="141" t="s">
        <v>2491</v>
      </c>
      <c r="G23" s="50" t="s">
        <v>2379</v>
      </c>
      <c r="H23" s="20" t="s">
        <v>33</v>
      </c>
      <c r="I23" s="21">
        <v>0</v>
      </c>
      <c r="J23" s="16" t="s">
        <v>34</v>
      </c>
      <c r="K23" s="16" t="s">
        <v>51</v>
      </c>
      <c r="L23" s="16" t="s">
        <v>45</v>
      </c>
      <c r="M23" s="16" t="s">
        <v>37</v>
      </c>
      <c r="N23" s="16" t="s">
        <v>38</v>
      </c>
      <c r="O23" s="16" t="s">
        <v>39</v>
      </c>
      <c r="P23" s="16" t="s">
        <v>40</v>
      </c>
      <c r="Q23" s="20" t="s">
        <v>41</v>
      </c>
      <c r="R23" s="20" t="s">
        <v>42</v>
      </c>
      <c r="S23" s="16">
        <v>2</v>
      </c>
      <c r="T23" s="33">
        <v>10000</v>
      </c>
      <c r="U23" s="33">
        <f t="shared" si="0"/>
        <v>20000</v>
      </c>
      <c r="V23" s="22">
        <f t="shared" si="1"/>
        <v>22400.000000000004</v>
      </c>
      <c r="W23" s="23"/>
      <c r="X23" s="24">
        <v>2017</v>
      </c>
      <c r="Y23" s="24"/>
      <c r="Z23" s="18"/>
      <c r="AA23" s="18"/>
      <c r="AB23" s="18"/>
      <c r="AC23" s="18"/>
    </row>
    <row r="24" spans="2:29" ht="12.75" customHeight="1" x14ac:dyDescent="0.25">
      <c r="B24" s="48" t="s">
        <v>65</v>
      </c>
      <c r="C24" s="16" t="s">
        <v>31</v>
      </c>
      <c r="D24" s="16" t="s">
        <v>1360</v>
      </c>
      <c r="E24" s="138" t="s">
        <v>2492</v>
      </c>
      <c r="F24" s="138" t="s">
        <v>2493</v>
      </c>
      <c r="G24" s="51" t="s">
        <v>2380</v>
      </c>
      <c r="H24" s="20" t="s">
        <v>33</v>
      </c>
      <c r="I24" s="21">
        <v>0</v>
      </c>
      <c r="J24" s="16" t="s">
        <v>34</v>
      </c>
      <c r="K24" s="16" t="s">
        <v>44</v>
      </c>
      <c r="L24" s="16" t="s">
        <v>45</v>
      </c>
      <c r="M24" s="16" t="s">
        <v>37</v>
      </c>
      <c r="N24" s="16" t="s">
        <v>38</v>
      </c>
      <c r="O24" s="16" t="s">
        <v>39</v>
      </c>
      <c r="P24" s="16" t="s">
        <v>40</v>
      </c>
      <c r="Q24" s="20" t="s">
        <v>41</v>
      </c>
      <c r="R24" s="55" t="s">
        <v>49</v>
      </c>
      <c r="S24" s="16">
        <v>30</v>
      </c>
      <c r="T24" s="33">
        <v>12000</v>
      </c>
      <c r="U24" s="33">
        <f t="shared" si="0"/>
        <v>360000</v>
      </c>
      <c r="V24" s="22">
        <f t="shared" si="1"/>
        <v>403200.00000000006</v>
      </c>
      <c r="W24" s="23"/>
      <c r="X24" s="24">
        <v>2017</v>
      </c>
      <c r="Y24" s="24"/>
      <c r="Z24" s="18"/>
      <c r="AA24" s="18"/>
      <c r="AB24" s="18"/>
      <c r="AC24" s="18"/>
    </row>
    <row r="25" spans="2:29" ht="12.75" customHeight="1" x14ac:dyDescent="0.25">
      <c r="B25" s="48" t="s">
        <v>66</v>
      </c>
      <c r="C25" s="16" t="s">
        <v>31</v>
      </c>
      <c r="D25" s="26" t="s">
        <v>1352</v>
      </c>
      <c r="E25" s="140" t="s">
        <v>2495</v>
      </c>
      <c r="F25" s="140" t="s">
        <v>2494</v>
      </c>
      <c r="G25" s="51" t="s">
        <v>2381</v>
      </c>
      <c r="H25" s="20" t="s">
        <v>33</v>
      </c>
      <c r="I25" s="21">
        <v>0</v>
      </c>
      <c r="J25" s="16" t="s">
        <v>34</v>
      </c>
      <c r="K25" s="16" t="s">
        <v>44</v>
      </c>
      <c r="L25" s="16" t="s">
        <v>45</v>
      </c>
      <c r="M25" s="16" t="s">
        <v>37</v>
      </c>
      <c r="N25" s="16" t="s">
        <v>38</v>
      </c>
      <c r="O25" s="16" t="s">
        <v>39</v>
      </c>
      <c r="P25" s="16" t="s">
        <v>40</v>
      </c>
      <c r="Q25" s="20" t="s">
        <v>41</v>
      </c>
      <c r="R25" s="55" t="s">
        <v>49</v>
      </c>
      <c r="S25" s="16">
        <v>15</v>
      </c>
      <c r="T25" s="33">
        <v>9000</v>
      </c>
      <c r="U25" s="33">
        <f t="shared" si="0"/>
        <v>135000</v>
      </c>
      <c r="V25" s="22">
        <f t="shared" si="1"/>
        <v>151200</v>
      </c>
      <c r="W25" s="23"/>
      <c r="X25" s="24">
        <v>2017</v>
      </c>
      <c r="Y25" s="24"/>
      <c r="Z25" s="18"/>
      <c r="AA25" s="18"/>
      <c r="AB25" s="18"/>
      <c r="AC25" s="18"/>
    </row>
    <row r="26" spans="2:29" ht="12.75" customHeight="1" x14ac:dyDescent="0.25">
      <c r="B26" s="48" t="s">
        <v>67</v>
      </c>
      <c r="C26" s="16" t="s">
        <v>31</v>
      </c>
      <c r="D26" s="16" t="s">
        <v>1352</v>
      </c>
      <c r="E26" s="140" t="s">
        <v>2495</v>
      </c>
      <c r="F26" s="140" t="s">
        <v>2494</v>
      </c>
      <c r="G26" s="51" t="s">
        <v>2382</v>
      </c>
      <c r="H26" s="20" t="s">
        <v>33</v>
      </c>
      <c r="I26" s="21">
        <v>0</v>
      </c>
      <c r="J26" s="16" t="s">
        <v>34</v>
      </c>
      <c r="K26" s="16" t="s">
        <v>47</v>
      </c>
      <c r="L26" s="16" t="s">
        <v>45</v>
      </c>
      <c r="M26" s="16" t="s">
        <v>37</v>
      </c>
      <c r="N26" s="16" t="s">
        <v>38</v>
      </c>
      <c r="O26" s="16" t="s">
        <v>39</v>
      </c>
      <c r="P26" s="16" t="s">
        <v>40</v>
      </c>
      <c r="Q26" s="20" t="s">
        <v>41</v>
      </c>
      <c r="R26" s="55" t="s">
        <v>49</v>
      </c>
      <c r="S26" s="16">
        <v>12</v>
      </c>
      <c r="T26" s="33">
        <v>9000</v>
      </c>
      <c r="U26" s="33">
        <f t="shared" si="0"/>
        <v>108000</v>
      </c>
      <c r="V26" s="22">
        <f t="shared" si="1"/>
        <v>120960.00000000001</v>
      </c>
      <c r="W26" s="23"/>
      <c r="X26" s="24">
        <v>2017</v>
      </c>
      <c r="Y26" s="24"/>
      <c r="Z26" s="18"/>
      <c r="AA26" s="18"/>
      <c r="AB26" s="18"/>
      <c r="AC26" s="18"/>
    </row>
    <row r="27" spans="2:29" ht="12.75" customHeight="1" x14ac:dyDescent="0.25">
      <c r="B27" s="48" t="s">
        <v>71</v>
      </c>
      <c r="C27" s="16" t="s">
        <v>31</v>
      </c>
      <c r="D27" s="16" t="s">
        <v>1353</v>
      </c>
      <c r="E27" s="138" t="s">
        <v>1363</v>
      </c>
      <c r="F27" s="140" t="s">
        <v>2496</v>
      </c>
      <c r="G27" s="50" t="s">
        <v>1370</v>
      </c>
      <c r="H27" s="20" t="s">
        <v>33</v>
      </c>
      <c r="I27" s="21">
        <v>0</v>
      </c>
      <c r="J27" s="16" t="s">
        <v>34</v>
      </c>
      <c r="K27" s="16" t="s">
        <v>44</v>
      </c>
      <c r="L27" s="16" t="s">
        <v>45</v>
      </c>
      <c r="M27" s="16" t="s">
        <v>37</v>
      </c>
      <c r="N27" s="16" t="s">
        <v>38</v>
      </c>
      <c r="O27" s="16" t="s">
        <v>39</v>
      </c>
      <c r="P27" s="16" t="s">
        <v>40</v>
      </c>
      <c r="Q27" s="20" t="s">
        <v>41</v>
      </c>
      <c r="R27" s="20" t="s">
        <v>42</v>
      </c>
      <c r="S27" s="16">
        <v>30</v>
      </c>
      <c r="T27" s="33">
        <v>2000</v>
      </c>
      <c r="U27" s="33">
        <f t="shared" si="0"/>
        <v>60000</v>
      </c>
      <c r="V27" s="22">
        <f t="shared" si="1"/>
        <v>67200</v>
      </c>
      <c r="W27" s="23"/>
      <c r="X27" s="24">
        <v>2017</v>
      </c>
      <c r="Y27" s="24"/>
      <c r="Z27" s="18"/>
      <c r="AA27" s="18"/>
      <c r="AB27" s="18"/>
      <c r="AC27" s="18"/>
    </row>
    <row r="28" spans="2:29" ht="12.75" customHeight="1" x14ac:dyDescent="0.25">
      <c r="B28" s="48" t="s">
        <v>73</v>
      </c>
      <c r="C28" s="16" t="s">
        <v>31</v>
      </c>
      <c r="D28" s="16" t="s">
        <v>1354</v>
      </c>
      <c r="E28" s="56" t="s">
        <v>2497</v>
      </c>
      <c r="F28" s="140" t="s">
        <v>2498</v>
      </c>
      <c r="G28" s="57" t="s">
        <v>2383</v>
      </c>
      <c r="H28" s="20" t="s">
        <v>33</v>
      </c>
      <c r="I28" s="21">
        <v>0</v>
      </c>
      <c r="J28" s="16" t="s">
        <v>34</v>
      </c>
      <c r="K28" s="16" t="s">
        <v>44</v>
      </c>
      <c r="L28" s="16" t="s">
        <v>45</v>
      </c>
      <c r="M28" s="16" t="s">
        <v>37</v>
      </c>
      <c r="N28" s="16" t="s">
        <v>38</v>
      </c>
      <c r="O28" s="16" t="s">
        <v>39</v>
      </c>
      <c r="P28" s="16" t="s">
        <v>40</v>
      </c>
      <c r="Q28" s="20" t="s">
        <v>41</v>
      </c>
      <c r="R28" s="20" t="s">
        <v>42</v>
      </c>
      <c r="S28" s="16">
        <v>30</v>
      </c>
      <c r="T28" s="33">
        <v>2500</v>
      </c>
      <c r="U28" s="33">
        <f t="shared" si="0"/>
        <v>75000</v>
      </c>
      <c r="V28" s="22">
        <f t="shared" si="1"/>
        <v>84000.000000000015</v>
      </c>
      <c r="W28" s="23"/>
      <c r="X28" s="24">
        <v>2017</v>
      </c>
      <c r="Y28" s="24"/>
      <c r="Z28" s="18"/>
      <c r="AA28" s="18"/>
      <c r="AB28" s="18"/>
      <c r="AC28" s="18"/>
    </row>
    <row r="29" spans="2:29" ht="12.75" customHeight="1" x14ac:dyDescent="0.25">
      <c r="B29" s="48" t="s">
        <v>74</v>
      </c>
      <c r="C29" s="16" t="s">
        <v>31</v>
      </c>
      <c r="D29" s="16" t="s">
        <v>1355</v>
      </c>
      <c r="E29" s="51" t="s">
        <v>1364</v>
      </c>
      <c r="F29" s="54" t="s">
        <v>2499</v>
      </c>
      <c r="G29" s="51" t="s">
        <v>2384</v>
      </c>
      <c r="H29" s="20" t="s">
        <v>33</v>
      </c>
      <c r="I29" s="21">
        <v>0</v>
      </c>
      <c r="J29" s="16" t="s">
        <v>34</v>
      </c>
      <c r="K29" s="16" t="s">
        <v>47</v>
      </c>
      <c r="L29" s="16" t="s">
        <v>45</v>
      </c>
      <c r="M29" s="16" t="s">
        <v>37</v>
      </c>
      <c r="N29" s="16" t="s">
        <v>38</v>
      </c>
      <c r="O29" s="16" t="s">
        <v>39</v>
      </c>
      <c r="P29" s="16" t="s">
        <v>40</v>
      </c>
      <c r="Q29" s="20" t="s">
        <v>56</v>
      </c>
      <c r="R29" s="55" t="s">
        <v>162</v>
      </c>
      <c r="S29" s="16">
        <v>15</v>
      </c>
      <c r="T29" s="33">
        <v>3200</v>
      </c>
      <c r="U29" s="33">
        <f t="shared" si="0"/>
        <v>48000</v>
      </c>
      <c r="V29" s="22">
        <f t="shared" si="1"/>
        <v>53760.000000000007</v>
      </c>
      <c r="W29" s="23"/>
      <c r="X29" s="24">
        <v>2017</v>
      </c>
      <c r="Y29" s="24"/>
      <c r="Z29" s="18"/>
      <c r="AA29" s="18"/>
      <c r="AB29" s="18"/>
      <c r="AC29" s="18"/>
    </row>
    <row r="30" spans="2:29" ht="12.75" customHeight="1" x14ac:dyDescent="0.25">
      <c r="B30" s="48" t="s">
        <v>75</v>
      </c>
      <c r="C30" s="16" t="s">
        <v>31</v>
      </c>
      <c r="D30" s="16" t="s">
        <v>1356</v>
      </c>
      <c r="E30" s="140" t="s">
        <v>1365</v>
      </c>
      <c r="F30" s="140" t="s">
        <v>2500</v>
      </c>
      <c r="G30" s="51" t="s">
        <v>2385</v>
      </c>
      <c r="H30" s="20" t="s">
        <v>33</v>
      </c>
      <c r="I30" s="21">
        <v>0</v>
      </c>
      <c r="J30" s="16" t="s">
        <v>34</v>
      </c>
      <c r="K30" s="16" t="s">
        <v>44</v>
      </c>
      <c r="L30" s="16" t="s">
        <v>45</v>
      </c>
      <c r="M30" s="16" t="s">
        <v>37</v>
      </c>
      <c r="N30" s="16" t="s">
        <v>38</v>
      </c>
      <c r="O30" s="16" t="s">
        <v>39</v>
      </c>
      <c r="P30" s="16" t="s">
        <v>40</v>
      </c>
      <c r="Q30" s="20" t="s">
        <v>56</v>
      </c>
      <c r="R30" s="55" t="s">
        <v>162</v>
      </c>
      <c r="S30" s="16">
        <v>15</v>
      </c>
      <c r="T30" s="33">
        <v>2000</v>
      </c>
      <c r="U30" s="33">
        <f t="shared" si="0"/>
        <v>30000</v>
      </c>
      <c r="V30" s="22">
        <f t="shared" si="1"/>
        <v>33600</v>
      </c>
      <c r="W30" s="23"/>
      <c r="X30" s="24">
        <v>2017</v>
      </c>
      <c r="Y30" s="24"/>
      <c r="Z30" s="18"/>
      <c r="AA30" s="18"/>
      <c r="AB30" s="18"/>
      <c r="AC30" s="18"/>
    </row>
    <row r="31" spans="2:29" ht="12.75" customHeight="1" x14ac:dyDescent="0.25">
      <c r="B31" s="48" t="s">
        <v>78</v>
      </c>
      <c r="C31" s="16" t="s">
        <v>31</v>
      </c>
      <c r="D31" s="26" t="s">
        <v>1357</v>
      </c>
      <c r="E31" s="51" t="s">
        <v>1366</v>
      </c>
      <c r="F31" s="140" t="s">
        <v>2501</v>
      </c>
      <c r="G31" s="51" t="s">
        <v>2386</v>
      </c>
      <c r="H31" s="20" t="s">
        <v>33</v>
      </c>
      <c r="I31" s="21">
        <v>0</v>
      </c>
      <c r="J31" s="16" t="s">
        <v>34</v>
      </c>
      <c r="K31" s="16" t="s">
        <v>44</v>
      </c>
      <c r="L31" s="16" t="s">
        <v>45</v>
      </c>
      <c r="M31" s="16" t="s">
        <v>37</v>
      </c>
      <c r="N31" s="16" t="s">
        <v>38</v>
      </c>
      <c r="O31" s="16" t="s">
        <v>39</v>
      </c>
      <c r="P31" s="16" t="s">
        <v>40</v>
      </c>
      <c r="Q31" s="20" t="s">
        <v>56</v>
      </c>
      <c r="R31" s="20" t="s">
        <v>42</v>
      </c>
      <c r="S31" s="16">
        <v>12</v>
      </c>
      <c r="T31" s="33">
        <v>2800</v>
      </c>
      <c r="U31" s="33">
        <f t="shared" si="0"/>
        <v>33600</v>
      </c>
      <c r="V31" s="22">
        <f t="shared" si="1"/>
        <v>37632</v>
      </c>
      <c r="W31" s="23"/>
      <c r="X31" s="24">
        <v>2017</v>
      </c>
      <c r="Y31" s="24"/>
      <c r="Z31" s="18"/>
      <c r="AA31" s="18"/>
      <c r="AB31" s="18"/>
      <c r="AC31" s="18"/>
    </row>
    <row r="32" spans="2:29" ht="12.75" customHeight="1" x14ac:dyDescent="0.25">
      <c r="B32" s="48" t="s">
        <v>81</v>
      </c>
      <c r="C32" s="16" t="s">
        <v>31</v>
      </c>
      <c r="D32" s="16" t="s">
        <v>1358</v>
      </c>
      <c r="E32" s="53" t="s">
        <v>1367</v>
      </c>
      <c r="F32" s="138" t="s">
        <v>2502</v>
      </c>
      <c r="G32" s="52" t="s">
        <v>1371</v>
      </c>
      <c r="H32" s="20" t="s">
        <v>33</v>
      </c>
      <c r="I32" s="21">
        <v>0</v>
      </c>
      <c r="J32" s="16" t="s">
        <v>34</v>
      </c>
      <c r="K32" s="16" t="s">
        <v>60</v>
      </c>
      <c r="L32" s="16" t="s">
        <v>45</v>
      </c>
      <c r="M32" s="16" t="s">
        <v>37</v>
      </c>
      <c r="N32" s="16" t="s">
        <v>38</v>
      </c>
      <c r="O32" s="16" t="s">
        <v>39</v>
      </c>
      <c r="P32" s="16" t="s">
        <v>40</v>
      </c>
      <c r="Q32" s="20" t="s">
        <v>61</v>
      </c>
      <c r="R32" s="20" t="s">
        <v>42</v>
      </c>
      <c r="S32" s="16">
        <v>1</v>
      </c>
      <c r="T32" s="33">
        <v>10607</v>
      </c>
      <c r="U32" s="33">
        <f t="shared" si="0"/>
        <v>10607</v>
      </c>
      <c r="V32" s="22">
        <f t="shared" si="1"/>
        <v>11879.840000000002</v>
      </c>
      <c r="W32" s="23"/>
      <c r="X32" s="24">
        <v>2017</v>
      </c>
      <c r="Y32" s="24"/>
      <c r="Z32" s="18"/>
      <c r="AA32" s="18"/>
      <c r="AB32" s="18"/>
      <c r="AC32" s="18"/>
    </row>
    <row r="33" spans="1:39" s="15" customFormat="1" ht="12.75" customHeight="1" x14ac:dyDescent="0.25">
      <c r="A33" s="14"/>
      <c r="B33" s="48" t="s">
        <v>82</v>
      </c>
      <c r="C33" s="16" t="s">
        <v>31</v>
      </c>
      <c r="D33" s="16" t="s">
        <v>1359</v>
      </c>
      <c r="E33" s="138" t="s">
        <v>2504</v>
      </c>
      <c r="F33" s="138" t="s">
        <v>2503</v>
      </c>
      <c r="G33" s="51" t="s">
        <v>1372</v>
      </c>
      <c r="H33" s="20" t="s">
        <v>33</v>
      </c>
      <c r="I33" s="21">
        <v>0</v>
      </c>
      <c r="J33" s="16" t="s">
        <v>34</v>
      </c>
      <c r="K33" s="16" t="s">
        <v>60</v>
      </c>
      <c r="L33" s="16" t="s">
        <v>45</v>
      </c>
      <c r="M33" s="16" t="s">
        <v>37</v>
      </c>
      <c r="N33" s="16" t="s">
        <v>38</v>
      </c>
      <c r="O33" s="16" t="s">
        <v>39</v>
      </c>
      <c r="P33" s="16" t="s">
        <v>40</v>
      </c>
      <c r="Q33" s="20" t="s">
        <v>41</v>
      </c>
      <c r="R33" s="20" t="s">
        <v>42</v>
      </c>
      <c r="S33" s="16">
        <v>1</v>
      </c>
      <c r="T33" s="33">
        <v>9500</v>
      </c>
      <c r="U33" s="33">
        <f t="shared" si="0"/>
        <v>9500</v>
      </c>
      <c r="V33" s="22">
        <f t="shared" si="1"/>
        <v>10640.000000000002</v>
      </c>
      <c r="W33" s="23"/>
      <c r="X33" s="24">
        <v>2017</v>
      </c>
      <c r="Y33" s="24"/>
      <c r="Z33" s="18"/>
      <c r="AA33" s="18"/>
      <c r="AB33" s="18"/>
      <c r="AC33" s="18"/>
      <c r="AD33" s="14"/>
      <c r="AE33" s="14"/>
      <c r="AF33" s="14"/>
      <c r="AG33" s="14"/>
      <c r="AH33" s="14"/>
      <c r="AI33" s="14"/>
      <c r="AJ33" s="14"/>
      <c r="AK33" s="14"/>
      <c r="AL33" s="14"/>
      <c r="AM33" s="14"/>
    </row>
    <row r="34" spans="1:39" ht="12.75" customHeight="1" x14ac:dyDescent="0.25">
      <c r="B34" s="58" t="s">
        <v>84</v>
      </c>
      <c r="C34" s="16" t="s">
        <v>31</v>
      </c>
      <c r="D34" s="16" t="s">
        <v>1376</v>
      </c>
      <c r="E34" s="142" t="s">
        <v>2506</v>
      </c>
      <c r="F34" s="50" t="s">
        <v>2505</v>
      </c>
      <c r="G34" s="60" t="s">
        <v>2387</v>
      </c>
      <c r="H34" s="20" t="s">
        <v>33</v>
      </c>
      <c r="I34" s="21">
        <v>0</v>
      </c>
      <c r="J34" s="16" t="s">
        <v>34</v>
      </c>
      <c r="K34" s="16" t="s">
        <v>60</v>
      </c>
      <c r="L34" s="17" t="s">
        <v>134</v>
      </c>
      <c r="M34" s="16" t="s">
        <v>37</v>
      </c>
      <c r="N34" s="16" t="s">
        <v>38</v>
      </c>
      <c r="O34" s="16" t="s">
        <v>39</v>
      </c>
      <c r="P34" s="16" t="s">
        <v>40</v>
      </c>
      <c r="Q34" s="61">
        <v>796</v>
      </c>
      <c r="R34" s="20" t="s">
        <v>42</v>
      </c>
      <c r="S34" s="16">
        <v>1</v>
      </c>
      <c r="T34" s="33">
        <v>41146</v>
      </c>
      <c r="U34" s="33">
        <f t="shared" si="0"/>
        <v>41146</v>
      </c>
      <c r="V34" s="22">
        <f t="shared" si="1"/>
        <v>46083.520000000004</v>
      </c>
      <c r="W34" s="137" t="s">
        <v>2473</v>
      </c>
      <c r="X34" s="24">
        <v>2017</v>
      </c>
      <c r="Y34" s="24"/>
      <c r="Z34" s="18"/>
      <c r="AA34" s="18"/>
      <c r="AB34" s="18"/>
      <c r="AC34" s="18"/>
    </row>
    <row r="35" spans="1:39" ht="12.75" customHeight="1" x14ac:dyDescent="0.25">
      <c r="B35" s="58" t="s">
        <v>85</v>
      </c>
      <c r="C35" s="16" t="s">
        <v>31</v>
      </c>
      <c r="D35" s="16" t="s">
        <v>360</v>
      </c>
      <c r="E35" s="60" t="s">
        <v>1387</v>
      </c>
      <c r="F35" s="54" t="s">
        <v>361</v>
      </c>
      <c r="G35" s="60" t="s">
        <v>1389</v>
      </c>
      <c r="H35" s="20" t="s">
        <v>33</v>
      </c>
      <c r="I35" s="21">
        <v>0</v>
      </c>
      <c r="J35" s="16" t="s">
        <v>34</v>
      </c>
      <c r="K35" s="16" t="s">
        <v>64</v>
      </c>
      <c r="L35" s="17" t="s">
        <v>45</v>
      </c>
      <c r="M35" s="16" t="s">
        <v>37</v>
      </c>
      <c r="N35" s="16" t="s">
        <v>38</v>
      </c>
      <c r="O35" s="16" t="s">
        <v>39</v>
      </c>
      <c r="P35" s="16" t="s">
        <v>40</v>
      </c>
      <c r="Q35" s="62">
        <v>796</v>
      </c>
      <c r="R35" s="20" t="s">
        <v>42</v>
      </c>
      <c r="S35" s="16">
        <v>10</v>
      </c>
      <c r="T35" s="33">
        <v>4688.53</v>
      </c>
      <c r="U35" s="33">
        <f t="shared" si="0"/>
        <v>46885.299999999996</v>
      </c>
      <c r="V35" s="22">
        <f t="shared" si="1"/>
        <v>52511.536</v>
      </c>
      <c r="W35" s="137" t="s">
        <v>2473</v>
      </c>
      <c r="X35" s="24">
        <v>2017</v>
      </c>
      <c r="Y35" s="24"/>
      <c r="Z35" s="18"/>
      <c r="AA35" s="18"/>
      <c r="AB35" s="18"/>
      <c r="AC35" s="18"/>
    </row>
    <row r="36" spans="1:39" ht="12.75" customHeight="1" x14ac:dyDescent="0.25">
      <c r="B36" s="58" t="s">
        <v>91</v>
      </c>
      <c r="C36" s="16" t="s">
        <v>31</v>
      </c>
      <c r="D36" s="16" t="s">
        <v>113</v>
      </c>
      <c r="E36" s="60" t="s">
        <v>114</v>
      </c>
      <c r="F36" s="54" t="s">
        <v>115</v>
      </c>
      <c r="G36" s="60" t="s">
        <v>2388</v>
      </c>
      <c r="H36" s="20" t="s">
        <v>33</v>
      </c>
      <c r="I36" s="21">
        <v>0</v>
      </c>
      <c r="J36" s="16" t="s">
        <v>34</v>
      </c>
      <c r="K36" s="16" t="s">
        <v>44</v>
      </c>
      <c r="L36" s="17" t="s">
        <v>90</v>
      </c>
      <c r="M36" s="16" t="s">
        <v>37</v>
      </c>
      <c r="N36" s="16" t="s">
        <v>38</v>
      </c>
      <c r="O36" s="16" t="s">
        <v>39</v>
      </c>
      <c r="P36" s="16" t="s">
        <v>40</v>
      </c>
      <c r="Q36" s="62">
        <v>796</v>
      </c>
      <c r="R36" s="20" t="s">
        <v>42</v>
      </c>
      <c r="S36" s="16">
        <v>30</v>
      </c>
      <c r="T36" s="33">
        <v>958.92</v>
      </c>
      <c r="U36" s="33">
        <f t="shared" si="0"/>
        <v>28767.599999999999</v>
      </c>
      <c r="V36" s="22">
        <f t="shared" si="1"/>
        <v>32219.712000000003</v>
      </c>
      <c r="W36" s="23"/>
      <c r="X36" s="24">
        <v>2017</v>
      </c>
      <c r="Y36" s="24"/>
      <c r="Z36" s="18"/>
      <c r="AA36" s="18"/>
      <c r="AB36" s="18"/>
      <c r="AC36" s="18"/>
    </row>
    <row r="37" spans="1:39" ht="12.75" customHeight="1" x14ac:dyDescent="0.25">
      <c r="B37" s="58" t="s">
        <v>93</v>
      </c>
      <c r="C37" s="16" t="s">
        <v>31</v>
      </c>
      <c r="D37" s="16" t="s">
        <v>1377</v>
      </c>
      <c r="E37" s="60" t="s">
        <v>131</v>
      </c>
      <c r="F37" s="50" t="s">
        <v>2507</v>
      </c>
      <c r="G37" s="60" t="s">
        <v>1521</v>
      </c>
      <c r="H37" s="20" t="s">
        <v>33</v>
      </c>
      <c r="I37" s="21">
        <v>0</v>
      </c>
      <c r="J37" s="16" t="s">
        <v>34</v>
      </c>
      <c r="K37" s="16" t="s">
        <v>44</v>
      </c>
      <c r="L37" s="17" t="s">
        <v>134</v>
      </c>
      <c r="M37" s="16" t="s">
        <v>37</v>
      </c>
      <c r="N37" s="16" t="s">
        <v>38</v>
      </c>
      <c r="O37" s="16" t="s">
        <v>39</v>
      </c>
      <c r="P37" s="16" t="s">
        <v>40</v>
      </c>
      <c r="Q37" s="62">
        <v>868</v>
      </c>
      <c r="R37" s="55" t="s">
        <v>526</v>
      </c>
      <c r="S37" s="16">
        <v>100</v>
      </c>
      <c r="T37" s="33">
        <v>343.11</v>
      </c>
      <c r="U37" s="33">
        <f t="shared" si="0"/>
        <v>34311</v>
      </c>
      <c r="V37" s="22">
        <f t="shared" si="1"/>
        <v>38428.320000000007</v>
      </c>
      <c r="W37" s="23"/>
      <c r="X37" s="24">
        <v>2017</v>
      </c>
      <c r="Y37" s="24"/>
      <c r="Z37" s="18"/>
      <c r="AA37" s="18"/>
      <c r="AB37" s="18"/>
      <c r="AC37" s="18"/>
    </row>
    <row r="38" spans="1:39" ht="12.75" customHeight="1" x14ac:dyDescent="0.25">
      <c r="B38" s="58" t="s">
        <v>95</v>
      </c>
      <c r="C38" s="16" t="s">
        <v>31</v>
      </c>
      <c r="D38" s="16" t="s">
        <v>1378</v>
      </c>
      <c r="E38" s="50" t="s">
        <v>2389</v>
      </c>
      <c r="F38" s="50" t="s">
        <v>2508</v>
      </c>
      <c r="G38" s="60" t="s">
        <v>2390</v>
      </c>
      <c r="H38" s="20" t="s">
        <v>33</v>
      </c>
      <c r="I38" s="21">
        <v>0</v>
      </c>
      <c r="J38" s="16" t="s">
        <v>34</v>
      </c>
      <c r="K38" s="16" t="s">
        <v>64</v>
      </c>
      <c r="L38" s="17" t="s">
        <v>2439</v>
      </c>
      <c r="M38" s="16" t="s">
        <v>37</v>
      </c>
      <c r="N38" s="16" t="s">
        <v>38</v>
      </c>
      <c r="O38" s="16" t="s">
        <v>39</v>
      </c>
      <c r="P38" s="16" t="s">
        <v>40</v>
      </c>
      <c r="Q38" s="62">
        <v>166</v>
      </c>
      <c r="R38" s="63" t="s">
        <v>1403</v>
      </c>
      <c r="S38" s="16">
        <v>5</v>
      </c>
      <c r="T38" s="33">
        <v>368.59</v>
      </c>
      <c r="U38" s="33">
        <f t="shared" si="0"/>
        <v>1842.9499999999998</v>
      </c>
      <c r="V38" s="22">
        <f t="shared" si="1"/>
        <v>2064.1039999999998</v>
      </c>
      <c r="W38" s="23"/>
      <c r="X38" s="24">
        <v>2017</v>
      </c>
      <c r="Y38" s="24"/>
      <c r="Z38" s="18"/>
      <c r="AA38" s="18"/>
      <c r="AB38" s="18"/>
      <c r="AC38" s="18"/>
    </row>
    <row r="39" spans="1:39" ht="12.75" customHeight="1" x14ac:dyDescent="0.25">
      <c r="B39" s="58" t="s">
        <v>96</v>
      </c>
      <c r="C39" s="16" t="s">
        <v>31</v>
      </c>
      <c r="D39" s="16" t="s">
        <v>1379</v>
      </c>
      <c r="E39" s="64" t="s">
        <v>2509</v>
      </c>
      <c r="F39" s="50" t="s">
        <v>2512</v>
      </c>
      <c r="G39" s="60" t="s">
        <v>2391</v>
      </c>
      <c r="H39" s="20" t="s">
        <v>33</v>
      </c>
      <c r="I39" s="21">
        <v>0</v>
      </c>
      <c r="J39" s="16" t="s">
        <v>34</v>
      </c>
      <c r="K39" s="16" t="s">
        <v>44</v>
      </c>
      <c r="L39" s="17" t="s">
        <v>2439</v>
      </c>
      <c r="M39" s="16" t="s">
        <v>37</v>
      </c>
      <c r="N39" s="16" t="s">
        <v>38</v>
      </c>
      <c r="O39" s="16" t="s">
        <v>39</v>
      </c>
      <c r="P39" s="16" t="s">
        <v>40</v>
      </c>
      <c r="Q39" s="62">
        <v>112</v>
      </c>
      <c r="R39" s="55" t="s">
        <v>1402</v>
      </c>
      <c r="S39" s="16">
        <f>100/2</f>
        <v>50</v>
      </c>
      <c r="T39" s="33">
        <v>2030.94</v>
      </c>
      <c r="U39" s="33">
        <f t="shared" si="0"/>
        <v>101547</v>
      </c>
      <c r="V39" s="22">
        <f t="shared" si="1"/>
        <v>113732.64000000001</v>
      </c>
      <c r="W39" s="23"/>
      <c r="X39" s="24">
        <v>2017</v>
      </c>
      <c r="Y39" s="24"/>
      <c r="Z39" s="18"/>
      <c r="AA39" s="18"/>
      <c r="AB39" s="18"/>
      <c r="AC39" s="18"/>
    </row>
    <row r="40" spans="1:39" ht="12.75" customHeight="1" x14ac:dyDescent="0.25">
      <c r="B40" s="58" t="s">
        <v>97</v>
      </c>
      <c r="C40" s="16" t="s">
        <v>31</v>
      </c>
      <c r="D40" s="16" t="s">
        <v>1379</v>
      </c>
      <c r="E40" s="64" t="s">
        <v>2509</v>
      </c>
      <c r="F40" s="50" t="s">
        <v>2512</v>
      </c>
      <c r="G40" s="60" t="s">
        <v>2392</v>
      </c>
      <c r="H40" s="20" t="s">
        <v>33</v>
      </c>
      <c r="I40" s="21">
        <v>0</v>
      </c>
      <c r="J40" s="16" t="s">
        <v>34</v>
      </c>
      <c r="K40" s="16" t="s">
        <v>44</v>
      </c>
      <c r="L40" s="17" t="s">
        <v>2439</v>
      </c>
      <c r="M40" s="16" t="s">
        <v>37</v>
      </c>
      <c r="N40" s="16" t="s">
        <v>38</v>
      </c>
      <c r="O40" s="16" t="s">
        <v>39</v>
      </c>
      <c r="P40" s="16" t="s">
        <v>40</v>
      </c>
      <c r="Q40" s="62">
        <v>112</v>
      </c>
      <c r="R40" s="55" t="s">
        <v>1402</v>
      </c>
      <c r="S40" s="16">
        <f>150/2</f>
        <v>75</v>
      </c>
      <c r="T40" s="33">
        <v>2030.94</v>
      </c>
      <c r="U40" s="33">
        <f t="shared" si="0"/>
        <v>152320.5</v>
      </c>
      <c r="V40" s="22">
        <f t="shared" si="1"/>
        <v>170598.96000000002</v>
      </c>
      <c r="W40" s="23"/>
      <c r="X40" s="24">
        <v>2017</v>
      </c>
      <c r="Y40" s="24"/>
      <c r="Z40" s="18"/>
      <c r="AA40" s="18"/>
      <c r="AB40" s="18"/>
      <c r="AC40" s="18"/>
    </row>
    <row r="41" spans="1:39" ht="12.75" customHeight="1" x14ac:dyDescent="0.25">
      <c r="B41" s="58" t="s">
        <v>99</v>
      </c>
      <c r="C41" s="16" t="s">
        <v>31</v>
      </c>
      <c r="D41" s="16" t="s">
        <v>1379</v>
      </c>
      <c r="E41" s="64" t="s">
        <v>2509</v>
      </c>
      <c r="F41" s="50" t="s">
        <v>2512</v>
      </c>
      <c r="G41" s="65" t="s">
        <v>2393</v>
      </c>
      <c r="H41" s="20" t="s">
        <v>33</v>
      </c>
      <c r="I41" s="21">
        <v>0</v>
      </c>
      <c r="J41" s="16" t="s">
        <v>34</v>
      </c>
      <c r="K41" s="16" t="s">
        <v>47</v>
      </c>
      <c r="L41" s="17" t="s">
        <v>2439</v>
      </c>
      <c r="M41" s="16" t="s">
        <v>37</v>
      </c>
      <c r="N41" s="16" t="s">
        <v>38</v>
      </c>
      <c r="O41" s="16" t="s">
        <v>39</v>
      </c>
      <c r="P41" s="16" t="s">
        <v>40</v>
      </c>
      <c r="Q41" s="62">
        <v>112</v>
      </c>
      <c r="R41" s="55" t="s">
        <v>1402</v>
      </c>
      <c r="S41" s="16">
        <f>150/2</f>
        <v>75</v>
      </c>
      <c r="T41" s="33">
        <v>2030.94</v>
      </c>
      <c r="U41" s="33">
        <f t="shared" si="0"/>
        <v>152320.5</v>
      </c>
      <c r="V41" s="22">
        <f t="shared" si="1"/>
        <v>170598.96000000002</v>
      </c>
      <c r="W41" s="23"/>
      <c r="X41" s="24">
        <v>2017</v>
      </c>
      <c r="Y41" s="24"/>
      <c r="Z41" s="18"/>
      <c r="AA41" s="18"/>
      <c r="AB41" s="18"/>
      <c r="AC41" s="18"/>
    </row>
    <row r="42" spans="1:39" ht="12.75" customHeight="1" x14ac:dyDescent="0.25">
      <c r="B42" s="58" t="s">
        <v>100</v>
      </c>
      <c r="C42" s="16" t="s">
        <v>31</v>
      </c>
      <c r="D42" s="16" t="s">
        <v>1379</v>
      </c>
      <c r="E42" s="64" t="s">
        <v>2509</v>
      </c>
      <c r="F42" s="50" t="s">
        <v>2512</v>
      </c>
      <c r="G42" s="60" t="s">
        <v>2394</v>
      </c>
      <c r="H42" s="20" t="s">
        <v>33</v>
      </c>
      <c r="I42" s="21">
        <v>0</v>
      </c>
      <c r="J42" s="16" t="s">
        <v>34</v>
      </c>
      <c r="K42" s="16" t="s">
        <v>44</v>
      </c>
      <c r="L42" s="17" t="s">
        <v>2439</v>
      </c>
      <c r="M42" s="16" t="s">
        <v>37</v>
      </c>
      <c r="N42" s="16" t="s">
        <v>38</v>
      </c>
      <c r="O42" s="16" t="s">
        <v>39</v>
      </c>
      <c r="P42" s="16" t="s">
        <v>40</v>
      </c>
      <c r="Q42" s="62">
        <v>112</v>
      </c>
      <c r="R42" s="55" t="s">
        <v>1402</v>
      </c>
      <c r="S42" s="16">
        <f>100/2</f>
        <v>50</v>
      </c>
      <c r="T42" s="33">
        <v>2030.94</v>
      </c>
      <c r="U42" s="33">
        <f t="shared" si="0"/>
        <v>101547</v>
      </c>
      <c r="V42" s="22">
        <f t="shared" si="1"/>
        <v>113732.64000000001</v>
      </c>
      <c r="W42" s="23"/>
      <c r="X42" s="24">
        <v>2017</v>
      </c>
      <c r="Y42" s="24"/>
      <c r="Z42" s="18"/>
      <c r="AA42" s="18"/>
      <c r="AB42" s="18"/>
      <c r="AC42" s="18"/>
    </row>
    <row r="43" spans="1:39" ht="12.75" customHeight="1" x14ac:dyDescent="0.25">
      <c r="B43" s="58" t="s">
        <v>103</v>
      </c>
      <c r="C43" s="16" t="s">
        <v>31</v>
      </c>
      <c r="D43" s="16" t="s">
        <v>1380</v>
      </c>
      <c r="E43" s="143" t="s">
        <v>2509</v>
      </c>
      <c r="F43" s="50" t="s">
        <v>2513</v>
      </c>
      <c r="G43" s="60" t="s">
        <v>1390</v>
      </c>
      <c r="H43" s="20" t="s">
        <v>33</v>
      </c>
      <c r="I43" s="21">
        <v>0</v>
      </c>
      <c r="J43" s="16" t="s">
        <v>34</v>
      </c>
      <c r="K43" s="16" t="s">
        <v>44</v>
      </c>
      <c r="L43" s="17" t="s">
        <v>2439</v>
      </c>
      <c r="M43" s="16" t="s">
        <v>37</v>
      </c>
      <c r="N43" s="16" t="s">
        <v>38</v>
      </c>
      <c r="O43" s="16" t="s">
        <v>39</v>
      </c>
      <c r="P43" s="16" t="s">
        <v>40</v>
      </c>
      <c r="Q43" s="62">
        <v>166</v>
      </c>
      <c r="R43" s="55" t="s">
        <v>1403</v>
      </c>
      <c r="S43" s="16">
        <f>200/2</f>
        <v>100</v>
      </c>
      <c r="T43" s="33">
        <v>1980</v>
      </c>
      <c r="U43" s="33">
        <f t="shared" si="0"/>
        <v>198000</v>
      </c>
      <c r="V43" s="22">
        <f t="shared" si="1"/>
        <v>221760.00000000003</v>
      </c>
      <c r="W43" s="23"/>
      <c r="X43" s="24">
        <v>2017</v>
      </c>
      <c r="Y43" s="24"/>
      <c r="Z43" s="18"/>
      <c r="AA43" s="18"/>
      <c r="AB43" s="18"/>
      <c r="AC43" s="18"/>
    </row>
    <row r="44" spans="1:39" ht="12.75" customHeight="1" x14ac:dyDescent="0.25">
      <c r="B44" s="58" t="s">
        <v>104</v>
      </c>
      <c r="C44" s="16" t="s">
        <v>31</v>
      </c>
      <c r="D44" s="16" t="s">
        <v>1380</v>
      </c>
      <c r="E44" s="143" t="s">
        <v>2509</v>
      </c>
      <c r="F44" s="50" t="s">
        <v>2513</v>
      </c>
      <c r="G44" s="60" t="s">
        <v>1391</v>
      </c>
      <c r="H44" s="20" t="s">
        <v>33</v>
      </c>
      <c r="I44" s="21">
        <v>0</v>
      </c>
      <c r="J44" s="16" t="s">
        <v>34</v>
      </c>
      <c r="K44" s="16" t="s">
        <v>64</v>
      </c>
      <c r="L44" s="17" t="s">
        <v>2439</v>
      </c>
      <c r="M44" s="16" t="s">
        <v>37</v>
      </c>
      <c r="N44" s="16" t="s">
        <v>38</v>
      </c>
      <c r="O44" s="16" t="s">
        <v>39</v>
      </c>
      <c r="P44" s="16" t="s">
        <v>40</v>
      </c>
      <c r="Q44" s="62">
        <v>166</v>
      </c>
      <c r="R44" s="55" t="s">
        <v>1403</v>
      </c>
      <c r="S44" s="16">
        <f>200/2</f>
        <v>100</v>
      </c>
      <c r="T44" s="33">
        <v>1980</v>
      </c>
      <c r="U44" s="33">
        <f t="shared" si="0"/>
        <v>198000</v>
      </c>
      <c r="V44" s="22">
        <f t="shared" si="1"/>
        <v>221760.00000000003</v>
      </c>
      <c r="W44" s="23"/>
      <c r="X44" s="24">
        <v>2017</v>
      </c>
      <c r="Y44" s="24"/>
      <c r="Z44" s="18"/>
      <c r="AA44" s="18"/>
      <c r="AB44" s="18"/>
      <c r="AC44" s="18"/>
    </row>
    <row r="45" spans="1:39" ht="12.75" customHeight="1" x14ac:dyDescent="0.25">
      <c r="B45" s="58" t="s">
        <v>105</v>
      </c>
      <c r="C45" s="16" t="s">
        <v>31</v>
      </c>
      <c r="D45" s="16" t="s">
        <v>1380</v>
      </c>
      <c r="E45" s="143" t="s">
        <v>2509</v>
      </c>
      <c r="F45" s="50" t="s">
        <v>2513</v>
      </c>
      <c r="G45" s="60" t="s">
        <v>1391</v>
      </c>
      <c r="H45" s="20" t="s">
        <v>33</v>
      </c>
      <c r="I45" s="21">
        <v>0</v>
      </c>
      <c r="J45" s="16" t="s">
        <v>34</v>
      </c>
      <c r="K45" s="16" t="s">
        <v>44</v>
      </c>
      <c r="L45" s="17" t="s">
        <v>2439</v>
      </c>
      <c r="M45" s="16" t="s">
        <v>37</v>
      </c>
      <c r="N45" s="16" t="s">
        <v>38</v>
      </c>
      <c r="O45" s="16" t="s">
        <v>39</v>
      </c>
      <c r="P45" s="16" t="s">
        <v>40</v>
      </c>
      <c r="Q45" s="62">
        <v>166</v>
      </c>
      <c r="R45" s="55" t="s">
        <v>1403</v>
      </c>
      <c r="S45" s="16">
        <f>100/2</f>
        <v>50</v>
      </c>
      <c r="T45" s="33">
        <v>1980</v>
      </c>
      <c r="U45" s="33">
        <f t="shared" si="0"/>
        <v>99000</v>
      </c>
      <c r="V45" s="22">
        <f t="shared" si="1"/>
        <v>110880.00000000001</v>
      </c>
      <c r="W45" s="23"/>
      <c r="X45" s="24">
        <v>2017</v>
      </c>
      <c r="Y45" s="24"/>
      <c r="Z45" s="18"/>
      <c r="AA45" s="18"/>
      <c r="AB45" s="18"/>
      <c r="AC45" s="18"/>
    </row>
    <row r="46" spans="1:39" ht="12.75" customHeight="1" x14ac:dyDescent="0.25">
      <c r="B46" s="58" t="s">
        <v>106</v>
      </c>
      <c r="C46" s="16" t="s">
        <v>31</v>
      </c>
      <c r="D46" s="16" t="s">
        <v>1381</v>
      </c>
      <c r="E46" s="143" t="s">
        <v>2510</v>
      </c>
      <c r="F46" s="50" t="s">
        <v>2511</v>
      </c>
      <c r="G46" s="60" t="s">
        <v>1392</v>
      </c>
      <c r="H46" s="20" t="s">
        <v>33</v>
      </c>
      <c r="I46" s="21">
        <v>0</v>
      </c>
      <c r="J46" s="16" t="s">
        <v>34</v>
      </c>
      <c r="K46" s="16" t="s">
        <v>44</v>
      </c>
      <c r="L46" s="17" t="s">
        <v>2439</v>
      </c>
      <c r="M46" s="16" t="s">
        <v>37</v>
      </c>
      <c r="N46" s="16" t="s">
        <v>38</v>
      </c>
      <c r="O46" s="16" t="s">
        <v>39</v>
      </c>
      <c r="P46" s="16" t="s">
        <v>40</v>
      </c>
      <c r="Q46" s="62">
        <v>796</v>
      </c>
      <c r="R46" s="20" t="s">
        <v>42</v>
      </c>
      <c r="S46" s="16">
        <v>20</v>
      </c>
      <c r="T46" s="33">
        <v>529.9</v>
      </c>
      <c r="U46" s="33">
        <f t="shared" si="0"/>
        <v>10598</v>
      </c>
      <c r="V46" s="22">
        <f t="shared" si="1"/>
        <v>11869.760000000002</v>
      </c>
      <c r="W46" s="23"/>
      <c r="X46" s="24">
        <v>2017</v>
      </c>
      <c r="Y46" s="24"/>
      <c r="Z46" s="18"/>
      <c r="AA46" s="18"/>
      <c r="AB46" s="18"/>
      <c r="AC46" s="18"/>
    </row>
    <row r="47" spans="1:39" ht="12.75" customHeight="1" x14ac:dyDescent="0.25">
      <c r="B47" s="58" t="s">
        <v>108</v>
      </c>
      <c r="C47" s="16" t="s">
        <v>31</v>
      </c>
      <c r="D47" s="16" t="s">
        <v>101</v>
      </c>
      <c r="E47" s="143" t="s">
        <v>2514</v>
      </c>
      <c r="F47" s="50" t="s">
        <v>102</v>
      </c>
      <c r="G47" s="60" t="s">
        <v>1393</v>
      </c>
      <c r="H47" s="20" t="s">
        <v>33</v>
      </c>
      <c r="I47" s="21">
        <v>0</v>
      </c>
      <c r="J47" s="16" t="s">
        <v>34</v>
      </c>
      <c r="K47" s="16" t="s">
        <v>44</v>
      </c>
      <c r="L47" s="17" t="s">
        <v>134</v>
      </c>
      <c r="M47" s="16" t="s">
        <v>37</v>
      </c>
      <c r="N47" s="16" t="s">
        <v>38</v>
      </c>
      <c r="O47" s="16" t="s">
        <v>39</v>
      </c>
      <c r="P47" s="16" t="s">
        <v>40</v>
      </c>
      <c r="Q47" s="62">
        <v>168</v>
      </c>
      <c r="R47" s="55" t="s">
        <v>1404</v>
      </c>
      <c r="S47" s="16">
        <v>30</v>
      </c>
      <c r="T47" s="33">
        <v>16985.650000000001</v>
      </c>
      <c r="U47" s="33">
        <f t="shared" si="0"/>
        <v>509569.50000000006</v>
      </c>
      <c r="V47" s="22">
        <f t="shared" si="1"/>
        <v>570717.84000000008</v>
      </c>
      <c r="W47" s="137" t="s">
        <v>2473</v>
      </c>
      <c r="X47" s="24">
        <v>2017</v>
      </c>
      <c r="Y47" s="24"/>
      <c r="Z47" s="18"/>
      <c r="AA47" s="18"/>
      <c r="AB47" s="18"/>
      <c r="AC47" s="18"/>
    </row>
    <row r="48" spans="1:39" ht="12.75" customHeight="1" x14ac:dyDescent="0.25">
      <c r="B48" s="58" t="s">
        <v>109</v>
      </c>
      <c r="C48" s="16" t="s">
        <v>31</v>
      </c>
      <c r="D48" s="16" t="s">
        <v>548</v>
      </c>
      <c r="E48" s="143" t="s">
        <v>2534</v>
      </c>
      <c r="F48" s="143" t="s">
        <v>2535</v>
      </c>
      <c r="G48" s="60" t="s">
        <v>1394</v>
      </c>
      <c r="H48" s="20" t="s">
        <v>33</v>
      </c>
      <c r="I48" s="21">
        <v>0</v>
      </c>
      <c r="J48" s="16" t="s">
        <v>34</v>
      </c>
      <c r="K48" s="16" t="s">
        <v>64</v>
      </c>
      <c r="L48" s="17" t="s">
        <v>134</v>
      </c>
      <c r="M48" s="16" t="s">
        <v>37</v>
      </c>
      <c r="N48" s="16" t="s">
        <v>38</v>
      </c>
      <c r="O48" s="16" t="s">
        <v>39</v>
      </c>
      <c r="P48" s="16" t="s">
        <v>40</v>
      </c>
      <c r="Q48" s="62">
        <v>796</v>
      </c>
      <c r="R48" s="20" t="s">
        <v>42</v>
      </c>
      <c r="S48" s="16">
        <v>7</v>
      </c>
      <c r="T48" s="33">
        <v>3432</v>
      </c>
      <c r="U48" s="33">
        <f t="shared" si="0"/>
        <v>24024</v>
      </c>
      <c r="V48" s="22">
        <f t="shared" si="1"/>
        <v>26906.880000000001</v>
      </c>
      <c r="W48" s="23"/>
      <c r="X48" s="24">
        <v>2017</v>
      </c>
      <c r="Y48" s="24"/>
      <c r="Z48" s="18"/>
      <c r="AA48" s="18"/>
      <c r="AB48" s="18"/>
      <c r="AC48" s="18"/>
    </row>
    <row r="49" spans="1:39" ht="12.75" customHeight="1" x14ac:dyDescent="0.25">
      <c r="B49" s="58" t="s">
        <v>110</v>
      </c>
      <c r="C49" s="16" t="s">
        <v>31</v>
      </c>
      <c r="D49" s="16" t="s">
        <v>1382</v>
      </c>
      <c r="E49" s="143" t="s">
        <v>2515</v>
      </c>
      <c r="F49" s="143" t="s">
        <v>2516</v>
      </c>
      <c r="G49" s="60" t="s">
        <v>1395</v>
      </c>
      <c r="H49" s="20" t="s">
        <v>33</v>
      </c>
      <c r="I49" s="21">
        <v>0</v>
      </c>
      <c r="J49" s="16" t="s">
        <v>34</v>
      </c>
      <c r="K49" s="16" t="s">
        <v>44</v>
      </c>
      <c r="L49" s="17" t="s">
        <v>2440</v>
      </c>
      <c r="M49" s="16" t="s">
        <v>37</v>
      </c>
      <c r="N49" s="16" t="s">
        <v>38</v>
      </c>
      <c r="O49" s="16" t="s">
        <v>39</v>
      </c>
      <c r="P49" s="16" t="s">
        <v>40</v>
      </c>
      <c r="Q49" s="62">
        <v>166</v>
      </c>
      <c r="R49" s="55" t="s">
        <v>1403</v>
      </c>
      <c r="S49" s="16">
        <v>50</v>
      </c>
      <c r="T49" s="33">
        <v>464.65</v>
      </c>
      <c r="U49" s="33">
        <f t="shared" si="0"/>
        <v>23232.5</v>
      </c>
      <c r="V49" s="22">
        <f t="shared" si="1"/>
        <v>26020.400000000001</v>
      </c>
      <c r="W49" s="23"/>
      <c r="X49" s="24">
        <v>2017</v>
      </c>
      <c r="Y49" s="24"/>
      <c r="Z49" s="18"/>
      <c r="AA49" s="18"/>
      <c r="AB49" s="18"/>
      <c r="AC49" s="18"/>
    </row>
    <row r="50" spans="1:39" ht="12.75" customHeight="1" x14ac:dyDescent="0.25">
      <c r="B50" s="58" t="s">
        <v>111</v>
      </c>
      <c r="C50" s="16" t="s">
        <v>31</v>
      </c>
      <c r="D50" s="16" t="s">
        <v>1383</v>
      </c>
      <c r="E50" s="143" t="s">
        <v>107</v>
      </c>
      <c r="F50" s="143" t="s">
        <v>2517</v>
      </c>
      <c r="G50" s="60" t="s">
        <v>1396</v>
      </c>
      <c r="H50" s="20" t="s">
        <v>33</v>
      </c>
      <c r="I50" s="21">
        <v>0</v>
      </c>
      <c r="J50" s="16" t="s">
        <v>34</v>
      </c>
      <c r="K50" s="16" t="s">
        <v>44</v>
      </c>
      <c r="L50" s="17" t="s">
        <v>90</v>
      </c>
      <c r="M50" s="16" t="s">
        <v>37</v>
      </c>
      <c r="N50" s="16" t="s">
        <v>38</v>
      </c>
      <c r="O50" s="16" t="s">
        <v>39</v>
      </c>
      <c r="P50" s="16" t="s">
        <v>40</v>
      </c>
      <c r="Q50" s="62">
        <v>796</v>
      </c>
      <c r="R50" s="55" t="s">
        <v>1375</v>
      </c>
      <c r="S50" s="16">
        <v>10</v>
      </c>
      <c r="T50" s="33">
        <v>1555.27</v>
      </c>
      <c r="U50" s="33">
        <f t="shared" si="0"/>
        <v>15552.7</v>
      </c>
      <c r="V50" s="22">
        <f t="shared" si="1"/>
        <v>17419.024000000001</v>
      </c>
      <c r="W50" s="23"/>
      <c r="X50" s="24">
        <v>2017</v>
      </c>
      <c r="Y50" s="24"/>
      <c r="Z50" s="18"/>
      <c r="AA50" s="18"/>
      <c r="AB50" s="18"/>
      <c r="AC50" s="18"/>
    </row>
    <row r="51" spans="1:39" ht="12.75" customHeight="1" x14ac:dyDescent="0.25">
      <c r="B51" s="58" t="s">
        <v>112</v>
      </c>
      <c r="C51" s="16" t="s">
        <v>31</v>
      </c>
      <c r="D51" s="16" t="s">
        <v>117</v>
      </c>
      <c r="E51" s="66" t="s">
        <v>118</v>
      </c>
      <c r="F51" s="143" t="s">
        <v>2536</v>
      </c>
      <c r="G51" s="60" t="s">
        <v>1397</v>
      </c>
      <c r="H51" s="20" t="s">
        <v>33</v>
      </c>
      <c r="I51" s="21">
        <v>0</v>
      </c>
      <c r="J51" s="16" t="s">
        <v>34</v>
      </c>
      <c r="K51" s="16" t="s">
        <v>44</v>
      </c>
      <c r="L51" s="17" t="s">
        <v>90</v>
      </c>
      <c r="M51" s="16" t="s">
        <v>37</v>
      </c>
      <c r="N51" s="16" t="s">
        <v>38</v>
      </c>
      <c r="O51" s="16" t="s">
        <v>39</v>
      </c>
      <c r="P51" s="16" t="s">
        <v>40</v>
      </c>
      <c r="Q51" s="62">
        <v>166</v>
      </c>
      <c r="R51" s="55" t="s">
        <v>1403</v>
      </c>
      <c r="S51" s="16">
        <v>300</v>
      </c>
      <c r="T51" s="33">
        <v>342</v>
      </c>
      <c r="U51" s="33">
        <f t="shared" si="0"/>
        <v>102600</v>
      </c>
      <c r="V51" s="23">
        <f t="shared" si="1"/>
        <v>114912.00000000001</v>
      </c>
      <c r="W51" s="23"/>
      <c r="X51" s="24">
        <v>2017</v>
      </c>
      <c r="Y51" s="24"/>
      <c r="Z51" s="18"/>
      <c r="AA51" s="18"/>
      <c r="AB51" s="18"/>
      <c r="AC51" s="18"/>
    </row>
    <row r="52" spans="1:39" ht="12.75" customHeight="1" x14ac:dyDescent="0.25">
      <c r="B52" s="58" t="s">
        <v>116</v>
      </c>
      <c r="C52" s="16" t="s">
        <v>31</v>
      </c>
      <c r="D52" s="16" t="s">
        <v>1384</v>
      </c>
      <c r="E52" s="67" t="s">
        <v>2509</v>
      </c>
      <c r="F52" s="143" t="s">
        <v>2518</v>
      </c>
      <c r="G52" s="67" t="s">
        <v>1398</v>
      </c>
      <c r="H52" s="20" t="s">
        <v>33</v>
      </c>
      <c r="I52" s="21">
        <v>0</v>
      </c>
      <c r="J52" s="16" t="s">
        <v>34</v>
      </c>
      <c r="K52" s="16" t="s">
        <v>64</v>
      </c>
      <c r="L52" s="17" t="s">
        <v>2440</v>
      </c>
      <c r="M52" s="16" t="s">
        <v>37</v>
      </c>
      <c r="N52" s="16" t="s">
        <v>38</v>
      </c>
      <c r="O52" s="16" t="s">
        <v>39</v>
      </c>
      <c r="P52" s="16" t="s">
        <v>40</v>
      </c>
      <c r="Q52" s="62">
        <v>166</v>
      </c>
      <c r="R52" s="55" t="s">
        <v>1403</v>
      </c>
      <c r="S52" s="16">
        <v>300</v>
      </c>
      <c r="T52" s="33">
        <v>500</v>
      </c>
      <c r="U52" s="33">
        <f t="shared" si="0"/>
        <v>150000</v>
      </c>
      <c r="V52" s="23">
        <f t="shared" si="1"/>
        <v>168000.00000000003</v>
      </c>
      <c r="W52" s="23"/>
      <c r="X52" s="24">
        <v>2017</v>
      </c>
      <c r="Y52" s="24"/>
      <c r="Z52" s="18"/>
      <c r="AA52" s="18"/>
      <c r="AB52" s="18"/>
      <c r="AC52" s="18"/>
    </row>
    <row r="53" spans="1:39" ht="12.75" customHeight="1" x14ac:dyDescent="0.25">
      <c r="B53" s="58" t="s">
        <v>119</v>
      </c>
      <c r="C53" s="16" t="s">
        <v>31</v>
      </c>
      <c r="D53" s="16" t="s">
        <v>580</v>
      </c>
      <c r="E53" s="60" t="s">
        <v>2520</v>
      </c>
      <c r="F53" s="143" t="s">
        <v>2519</v>
      </c>
      <c r="G53" s="50" t="s">
        <v>1399</v>
      </c>
      <c r="H53" s="20" t="s">
        <v>33</v>
      </c>
      <c r="I53" s="21">
        <v>0</v>
      </c>
      <c r="J53" s="16" t="s">
        <v>34</v>
      </c>
      <c r="K53" s="16" t="s">
        <v>44</v>
      </c>
      <c r="L53" s="17" t="s">
        <v>2440</v>
      </c>
      <c r="M53" s="16" t="s">
        <v>37</v>
      </c>
      <c r="N53" s="16" t="s">
        <v>38</v>
      </c>
      <c r="O53" s="16" t="s">
        <v>39</v>
      </c>
      <c r="P53" s="16" t="s">
        <v>40</v>
      </c>
      <c r="Q53" s="62">
        <v>796</v>
      </c>
      <c r="R53" s="55" t="s">
        <v>1375</v>
      </c>
      <c r="S53" s="16">
        <v>5</v>
      </c>
      <c r="T53" s="33">
        <v>2287</v>
      </c>
      <c r="U53" s="33">
        <f t="shared" si="0"/>
        <v>11435</v>
      </c>
      <c r="V53" s="23">
        <f t="shared" si="1"/>
        <v>12807.2</v>
      </c>
      <c r="W53" s="23"/>
      <c r="X53" s="24">
        <v>2017</v>
      </c>
      <c r="Y53" s="24"/>
      <c r="Z53" s="18"/>
      <c r="AA53" s="18"/>
      <c r="AB53" s="18"/>
      <c r="AC53" s="18"/>
    </row>
    <row r="54" spans="1:39" ht="12.75" customHeight="1" x14ac:dyDescent="0.25">
      <c r="B54" s="58" t="s">
        <v>121</v>
      </c>
      <c r="C54" s="16" t="s">
        <v>31</v>
      </c>
      <c r="D54" s="16" t="s">
        <v>1385</v>
      </c>
      <c r="E54" s="68" t="s">
        <v>2521</v>
      </c>
      <c r="F54" s="143" t="s">
        <v>990</v>
      </c>
      <c r="G54" s="65" t="s">
        <v>1400</v>
      </c>
      <c r="H54" s="20" t="s">
        <v>33</v>
      </c>
      <c r="I54" s="21">
        <v>0</v>
      </c>
      <c r="J54" s="16" t="s">
        <v>34</v>
      </c>
      <c r="K54" s="16" t="s">
        <v>44</v>
      </c>
      <c r="L54" s="17" t="s">
        <v>134</v>
      </c>
      <c r="M54" s="16" t="s">
        <v>37</v>
      </c>
      <c r="N54" s="16" t="s">
        <v>38</v>
      </c>
      <c r="O54" s="16" t="s">
        <v>39</v>
      </c>
      <c r="P54" s="16" t="s">
        <v>40</v>
      </c>
      <c r="Q54" s="55">
        <v>55</v>
      </c>
      <c r="R54" s="20" t="s">
        <v>80</v>
      </c>
      <c r="S54" s="16">
        <v>50</v>
      </c>
      <c r="T54" s="33">
        <v>1820.09</v>
      </c>
      <c r="U54" s="33">
        <f t="shared" si="0"/>
        <v>91004.5</v>
      </c>
      <c r="V54" s="22">
        <f t="shared" si="1"/>
        <v>101925.04000000001</v>
      </c>
      <c r="W54" s="23"/>
      <c r="X54" s="24">
        <v>2017</v>
      </c>
      <c r="Y54" s="24"/>
      <c r="Z54" s="18"/>
      <c r="AA54" s="18"/>
      <c r="AB54" s="18"/>
      <c r="AC54" s="18"/>
    </row>
    <row r="55" spans="1:39" ht="12.75" customHeight="1" x14ac:dyDescent="0.25">
      <c r="B55" s="58" t="s">
        <v>124</v>
      </c>
      <c r="C55" s="16" t="s">
        <v>31</v>
      </c>
      <c r="D55" s="16" t="s">
        <v>1386</v>
      </c>
      <c r="E55" s="69" t="s">
        <v>1388</v>
      </c>
      <c r="F55" s="143" t="s">
        <v>2522</v>
      </c>
      <c r="G55" s="50" t="s">
        <v>1401</v>
      </c>
      <c r="H55" s="20" t="s">
        <v>33</v>
      </c>
      <c r="I55" s="21">
        <v>0</v>
      </c>
      <c r="J55" s="16" t="s">
        <v>34</v>
      </c>
      <c r="K55" s="16" t="s">
        <v>64</v>
      </c>
      <c r="L55" s="17" t="s">
        <v>134</v>
      </c>
      <c r="M55" s="16" t="s">
        <v>37</v>
      </c>
      <c r="N55" s="16" t="s">
        <v>38</v>
      </c>
      <c r="O55" s="16" t="s">
        <v>39</v>
      </c>
      <c r="P55" s="16" t="s">
        <v>40</v>
      </c>
      <c r="Q55" s="62">
        <v>168</v>
      </c>
      <c r="R55" s="55" t="s">
        <v>1404</v>
      </c>
      <c r="S55" s="16">
        <v>50</v>
      </c>
      <c r="T55" s="33">
        <v>1834</v>
      </c>
      <c r="U55" s="33">
        <f t="shared" si="0"/>
        <v>91700</v>
      </c>
      <c r="V55" s="23">
        <f t="shared" si="1"/>
        <v>102704.00000000001</v>
      </c>
      <c r="W55" s="23"/>
      <c r="X55" s="24">
        <v>2017</v>
      </c>
      <c r="Y55" s="24"/>
      <c r="Z55" s="18"/>
      <c r="AA55" s="18"/>
      <c r="AB55" s="18"/>
      <c r="AC55" s="18"/>
    </row>
    <row r="56" spans="1:39" s="15" customFormat="1" ht="12.75" customHeight="1" x14ac:dyDescent="0.25">
      <c r="A56" s="14"/>
      <c r="B56" s="58" t="s">
        <v>125</v>
      </c>
      <c r="C56" s="16" t="s">
        <v>31</v>
      </c>
      <c r="D56" s="16" t="s">
        <v>1405</v>
      </c>
      <c r="E56" s="53" t="s">
        <v>2537</v>
      </c>
      <c r="F56" s="143" t="s">
        <v>2538</v>
      </c>
      <c r="G56" s="50" t="s">
        <v>1435</v>
      </c>
      <c r="H56" s="20" t="s">
        <v>33</v>
      </c>
      <c r="I56" s="21">
        <v>0</v>
      </c>
      <c r="J56" s="16" t="s">
        <v>34</v>
      </c>
      <c r="K56" s="16" t="s">
        <v>44</v>
      </c>
      <c r="L56" s="17" t="s">
        <v>2440</v>
      </c>
      <c r="M56" s="16" t="s">
        <v>37</v>
      </c>
      <c r="N56" s="16" t="s">
        <v>38</v>
      </c>
      <c r="O56" s="16" t="s">
        <v>39</v>
      </c>
      <c r="P56" s="16" t="s">
        <v>40</v>
      </c>
      <c r="Q56" s="62">
        <v>796</v>
      </c>
      <c r="R56" s="20" t="s">
        <v>42</v>
      </c>
      <c r="S56" s="16">
        <v>30</v>
      </c>
      <c r="T56" s="33">
        <v>2500</v>
      </c>
      <c r="U56" s="33">
        <f t="shared" si="0"/>
        <v>75000</v>
      </c>
      <c r="V56" s="23">
        <f t="shared" si="1"/>
        <v>84000.000000000015</v>
      </c>
      <c r="W56" s="137" t="s">
        <v>2473</v>
      </c>
      <c r="X56" s="24">
        <v>2017</v>
      </c>
      <c r="Y56" s="24"/>
      <c r="Z56" s="18"/>
      <c r="AA56" s="18"/>
      <c r="AB56" s="18"/>
      <c r="AC56" s="18"/>
      <c r="AD56" s="14"/>
      <c r="AE56" s="14"/>
      <c r="AF56" s="14"/>
      <c r="AG56" s="14"/>
      <c r="AH56" s="14"/>
      <c r="AI56" s="14"/>
      <c r="AJ56" s="14"/>
      <c r="AK56" s="14"/>
      <c r="AL56" s="14"/>
      <c r="AM56" s="14"/>
    </row>
    <row r="57" spans="1:39" ht="12.75" customHeight="1" x14ac:dyDescent="0.25">
      <c r="B57" s="58" t="s">
        <v>126</v>
      </c>
      <c r="C57" s="16" t="s">
        <v>31</v>
      </c>
      <c r="D57" s="16" t="s">
        <v>1406</v>
      </c>
      <c r="E57" s="53" t="s">
        <v>1523</v>
      </c>
      <c r="F57" s="143" t="s">
        <v>2523</v>
      </c>
      <c r="G57" s="50" t="s">
        <v>1436</v>
      </c>
      <c r="H57" s="20" t="s">
        <v>33</v>
      </c>
      <c r="I57" s="21">
        <v>0</v>
      </c>
      <c r="J57" s="16" t="s">
        <v>34</v>
      </c>
      <c r="K57" s="16" t="s">
        <v>44</v>
      </c>
      <c r="L57" s="17" t="s">
        <v>134</v>
      </c>
      <c r="M57" s="16" t="s">
        <v>37</v>
      </c>
      <c r="N57" s="16" t="s">
        <v>38</v>
      </c>
      <c r="O57" s="16" t="s">
        <v>39</v>
      </c>
      <c r="P57" s="16" t="s">
        <v>40</v>
      </c>
      <c r="Q57" s="62">
        <v>796</v>
      </c>
      <c r="R57" s="20" t="s">
        <v>42</v>
      </c>
      <c r="S57" s="16">
        <v>2</v>
      </c>
      <c r="T57" s="33">
        <v>38000</v>
      </c>
      <c r="U57" s="33">
        <f t="shared" si="0"/>
        <v>76000</v>
      </c>
      <c r="V57" s="23">
        <f t="shared" si="1"/>
        <v>85120.000000000015</v>
      </c>
      <c r="W57" s="23"/>
      <c r="X57" s="24">
        <v>2017</v>
      </c>
      <c r="Y57" s="24"/>
      <c r="Z57" s="18"/>
      <c r="AA57" s="18"/>
      <c r="AB57" s="18"/>
      <c r="AC57" s="18"/>
    </row>
    <row r="58" spans="1:39" ht="12.75" customHeight="1" x14ac:dyDescent="0.25">
      <c r="B58" s="58" t="s">
        <v>127</v>
      </c>
      <c r="C58" s="16" t="s">
        <v>31</v>
      </c>
      <c r="D58" s="16" t="s">
        <v>1407</v>
      </c>
      <c r="E58" s="53" t="s">
        <v>59</v>
      </c>
      <c r="F58" s="143" t="s">
        <v>2524</v>
      </c>
      <c r="G58" s="143" t="s">
        <v>1415</v>
      </c>
      <c r="H58" s="20" t="s">
        <v>33</v>
      </c>
      <c r="I58" s="21">
        <v>0</v>
      </c>
      <c r="J58" s="16" t="s">
        <v>34</v>
      </c>
      <c r="K58" s="16" t="s">
        <v>64</v>
      </c>
      <c r="L58" s="17" t="s">
        <v>90</v>
      </c>
      <c r="M58" s="16" t="s">
        <v>37</v>
      </c>
      <c r="N58" s="16" t="s">
        <v>38</v>
      </c>
      <c r="O58" s="16" t="s">
        <v>39</v>
      </c>
      <c r="P58" s="16" t="s">
        <v>40</v>
      </c>
      <c r="Q58" s="62">
        <v>796</v>
      </c>
      <c r="R58" s="20" t="s">
        <v>42</v>
      </c>
      <c r="S58" s="16">
        <v>2</v>
      </c>
      <c r="T58" s="33">
        <v>13460</v>
      </c>
      <c r="U58" s="33">
        <f t="shared" si="0"/>
        <v>26920</v>
      </c>
      <c r="V58" s="23">
        <f t="shared" si="1"/>
        <v>30150.400000000001</v>
      </c>
      <c r="W58" s="23"/>
      <c r="X58" s="24">
        <v>2017</v>
      </c>
      <c r="Y58" s="24"/>
      <c r="Z58" s="18"/>
      <c r="AA58" s="18"/>
      <c r="AB58" s="18"/>
      <c r="AC58" s="18"/>
    </row>
    <row r="59" spans="1:39" ht="12.75" customHeight="1" x14ac:dyDescent="0.25">
      <c r="B59" s="58" t="s">
        <v>128</v>
      </c>
      <c r="C59" s="16" t="s">
        <v>31</v>
      </c>
      <c r="D59" s="16" t="s">
        <v>890</v>
      </c>
      <c r="E59" s="53" t="s">
        <v>2526</v>
      </c>
      <c r="F59" s="143" t="s">
        <v>2525</v>
      </c>
      <c r="G59" s="60" t="s">
        <v>1416</v>
      </c>
      <c r="H59" s="20" t="s">
        <v>33</v>
      </c>
      <c r="I59" s="21">
        <v>0</v>
      </c>
      <c r="J59" s="16" t="s">
        <v>34</v>
      </c>
      <c r="K59" s="16" t="s">
        <v>44</v>
      </c>
      <c r="L59" s="17" t="s">
        <v>90</v>
      </c>
      <c r="M59" s="16" t="s">
        <v>37</v>
      </c>
      <c r="N59" s="16" t="s">
        <v>38</v>
      </c>
      <c r="O59" s="16" t="s">
        <v>39</v>
      </c>
      <c r="P59" s="16" t="s">
        <v>40</v>
      </c>
      <c r="Q59" s="62">
        <v>796</v>
      </c>
      <c r="R59" s="20" t="s">
        <v>42</v>
      </c>
      <c r="S59" s="16">
        <v>2</v>
      </c>
      <c r="T59" s="33">
        <v>12850</v>
      </c>
      <c r="U59" s="33">
        <f t="shared" si="0"/>
        <v>25700</v>
      </c>
      <c r="V59" s="23">
        <f t="shared" si="1"/>
        <v>28784.000000000004</v>
      </c>
      <c r="W59" s="23"/>
      <c r="X59" s="24">
        <v>2017</v>
      </c>
      <c r="Y59" s="24"/>
      <c r="Z59" s="18"/>
      <c r="AA59" s="18"/>
      <c r="AB59" s="18"/>
      <c r="AC59" s="18"/>
    </row>
    <row r="60" spans="1:39" ht="12.75" customHeight="1" x14ac:dyDescent="0.25">
      <c r="B60" s="58" t="s">
        <v>129</v>
      </c>
      <c r="C60" s="16" t="s">
        <v>31</v>
      </c>
      <c r="D60" s="16" t="s">
        <v>890</v>
      </c>
      <c r="E60" s="53" t="s">
        <v>2526</v>
      </c>
      <c r="F60" s="143" t="s">
        <v>2525</v>
      </c>
      <c r="G60" s="60" t="s">
        <v>1417</v>
      </c>
      <c r="H60" s="20" t="s">
        <v>33</v>
      </c>
      <c r="I60" s="21">
        <v>0</v>
      </c>
      <c r="J60" s="16" t="s">
        <v>34</v>
      </c>
      <c r="K60" s="16" t="s">
        <v>44</v>
      </c>
      <c r="L60" s="17" t="s">
        <v>90</v>
      </c>
      <c r="M60" s="16" t="s">
        <v>37</v>
      </c>
      <c r="N60" s="16" t="s">
        <v>38</v>
      </c>
      <c r="O60" s="16" t="s">
        <v>39</v>
      </c>
      <c r="P60" s="16" t="s">
        <v>40</v>
      </c>
      <c r="Q60" s="62">
        <v>796</v>
      </c>
      <c r="R60" s="20" t="s">
        <v>42</v>
      </c>
      <c r="S60" s="16">
        <v>2</v>
      </c>
      <c r="T60" s="33">
        <v>15500</v>
      </c>
      <c r="U60" s="33">
        <f t="shared" si="0"/>
        <v>31000</v>
      </c>
      <c r="V60" s="23">
        <f t="shared" si="1"/>
        <v>34720</v>
      </c>
      <c r="W60" s="23"/>
      <c r="X60" s="24">
        <v>2017</v>
      </c>
      <c r="Y60" s="24"/>
      <c r="Z60" s="18"/>
      <c r="AA60" s="18"/>
      <c r="AB60" s="18"/>
      <c r="AC60" s="18"/>
    </row>
    <row r="61" spans="1:39" ht="12.75" customHeight="1" x14ac:dyDescent="0.25">
      <c r="B61" s="58" t="s">
        <v>130</v>
      </c>
      <c r="C61" s="16" t="s">
        <v>31</v>
      </c>
      <c r="D61" s="16" t="s">
        <v>1407</v>
      </c>
      <c r="E61" s="53" t="s">
        <v>59</v>
      </c>
      <c r="F61" s="143" t="s">
        <v>2524</v>
      </c>
      <c r="G61" s="60" t="s">
        <v>1418</v>
      </c>
      <c r="H61" s="20" t="s">
        <v>33</v>
      </c>
      <c r="I61" s="21">
        <v>0</v>
      </c>
      <c r="J61" s="16" t="s">
        <v>34</v>
      </c>
      <c r="K61" s="16" t="s">
        <v>64</v>
      </c>
      <c r="L61" s="17" t="s">
        <v>90</v>
      </c>
      <c r="M61" s="16" t="s">
        <v>37</v>
      </c>
      <c r="N61" s="16" t="s">
        <v>38</v>
      </c>
      <c r="O61" s="16" t="s">
        <v>39</v>
      </c>
      <c r="P61" s="16" t="s">
        <v>40</v>
      </c>
      <c r="Q61" s="62">
        <v>796</v>
      </c>
      <c r="R61" s="20" t="s">
        <v>42</v>
      </c>
      <c r="S61" s="16">
        <v>2</v>
      </c>
      <c r="T61" s="33">
        <v>13460</v>
      </c>
      <c r="U61" s="33">
        <f t="shared" si="0"/>
        <v>26920</v>
      </c>
      <c r="V61" s="23">
        <f t="shared" si="1"/>
        <v>30150.400000000001</v>
      </c>
      <c r="W61" s="23"/>
      <c r="X61" s="24">
        <v>2017</v>
      </c>
      <c r="Y61" s="24"/>
      <c r="Z61" s="18"/>
      <c r="AA61" s="18"/>
      <c r="AB61" s="18"/>
      <c r="AC61" s="18"/>
    </row>
    <row r="62" spans="1:39" ht="12.75" customHeight="1" x14ac:dyDescent="0.25">
      <c r="B62" s="58" t="s">
        <v>132</v>
      </c>
      <c r="C62" s="16" t="s">
        <v>31</v>
      </c>
      <c r="D62" s="16" t="s">
        <v>1407</v>
      </c>
      <c r="E62" s="53" t="s">
        <v>59</v>
      </c>
      <c r="F62" s="143" t="s">
        <v>2524</v>
      </c>
      <c r="G62" s="50" t="s">
        <v>1419</v>
      </c>
      <c r="H62" s="20" t="s">
        <v>33</v>
      </c>
      <c r="I62" s="21">
        <v>0</v>
      </c>
      <c r="J62" s="16" t="s">
        <v>34</v>
      </c>
      <c r="K62" s="16" t="s">
        <v>44</v>
      </c>
      <c r="L62" s="17" t="s">
        <v>90</v>
      </c>
      <c r="M62" s="16" t="s">
        <v>37</v>
      </c>
      <c r="N62" s="16" t="s">
        <v>38</v>
      </c>
      <c r="O62" s="16" t="s">
        <v>39</v>
      </c>
      <c r="P62" s="16" t="s">
        <v>40</v>
      </c>
      <c r="Q62" s="62">
        <v>796</v>
      </c>
      <c r="R62" s="20" t="s">
        <v>42</v>
      </c>
      <c r="S62" s="16">
        <v>1</v>
      </c>
      <c r="T62" s="33">
        <v>36200</v>
      </c>
      <c r="U62" s="33">
        <f t="shared" si="0"/>
        <v>36200</v>
      </c>
      <c r="V62" s="23">
        <f t="shared" si="1"/>
        <v>40544.000000000007</v>
      </c>
      <c r="W62" s="23"/>
      <c r="X62" s="24">
        <v>2017</v>
      </c>
      <c r="Y62" s="24"/>
      <c r="Z62" s="18"/>
      <c r="AA62" s="18"/>
      <c r="AB62" s="18"/>
      <c r="AC62" s="18"/>
    </row>
    <row r="63" spans="1:39" ht="12.75" customHeight="1" x14ac:dyDescent="0.25">
      <c r="B63" s="58" t="s">
        <v>135</v>
      </c>
      <c r="C63" s="16" t="s">
        <v>31</v>
      </c>
      <c r="D63" s="16" t="s">
        <v>1407</v>
      </c>
      <c r="E63" s="53" t="s">
        <v>59</v>
      </c>
      <c r="F63" s="143" t="s">
        <v>2524</v>
      </c>
      <c r="G63" s="50" t="s">
        <v>1420</v>
      </c>
      <c r="H63" s="20" t="s">
        <v>33</v>
      </c>
      <c r="I63" s="21">
        <v>0</v>
      </c>
      <c r="J63" s="16" t="s">
        <v>34</v>
      </c>
      <c r="K63" s="16" t="s">
        <v>44</v>
      </c>
      <c r="L63" s="17" t="s">
        <v>90</v>
      </c>
      <c r="M63" s="16" t="s">
        <v>37</v>
      </c>
      <c r="N63" s="16" t="s">
        <v>38</v>
      </c>
      <c r="O63" s="16" t="s">
        <v>39</v>
      </c>
      <c r="P63" s="16" t="s">
        <v>40</v>
      </c>
      <c r="Q63" s="62">
        <v>796</v>
      </c>
      <c r="R63" s="20" t="s">
        <v>42</v>
      </c>
      <c r="S63" s="16">
        <v>2</v>
      </c>
      <c r="T63" s="33">
        <v>42500</v>
      </c>
      <c r="U63" s="33">
        <f t="shared" si="0"/>
        <v>85000</v>
      </c>
      <c r="V63" s="23">
        <f t="shared" si="1"/>
        <v>95200.000000000015</v>
      </c>
      <c r="W63" s="23"/>
      <c r="X63" s="24">
        <v>2017</v>
      </c>
      <c r="Y63" s="24"/>
      <c r="Z63" s="18"/>
      <c r="AA63" s="18"/>
      <c r="AB63" s="18"/>
      <c r="AC63" s="18"/>
    </row>
    <row r="64" spans="1:39" ht="12.75" customHeight="1" x14ac:dyDescent="0.25">
      <c r="B64" s="58" t="s">
        <v>137</v>
      </c>
      <c r="C64" s="16" t="s">
        <v>31</v>
      </c>
      <c r="D64" s="16" t="s">
        <v>1407</v>
      </c>
      <c r="E64" s="53" t="s">
        <v>59</v>
      </c>
      <c r="F64" s="143" t="s">
        <v>2524</v>
      </c>
      <c r="G64" s="50" t="s">
        <v>1421</v>
      </c>
      <c r="H64" s="20" t="s">
        <v>33</v>
      </c>
      <c r="I64" s="21">
        <v>0</v>
      </c>
      <c r="J64" s="16" t="s">
        <v>34</v>
      </c>
      <c r="K64" s="16" t="s">
        <v>64</v>
      </c>
      <c r="L64" s="17" t="s">
        <v>90</v>
      </c>
      <c r="M64" s="16" t="s">
        <v>37</v>
      </c>
      <c r="N64" s="16" t="s">
        <v>38</v>
      </c>
      <c r="O64" s="16" t="s">
        <v>39</v>
      </c>
      <c r="P64" s="16" t="s">
        <v>40</v>
      </c>
      <c r="Q64" s="62">
        <v>796</v>
      </c>
      <c r="R64" s="20" t="s">
        <v>42</v>
      </c>
      <c r="S64" s="16">
        <v>2</v>
      </c>
      <c r="T64" s="33">
        <v>18600</v>
      </c>
      <c r="U64" s="33">
        <f t="shared" si="0"/>
        <v>37200</v>
      </c>
      <c r="V64" s="23">
        <f t="shared" si="1"/>
        <v>41664.000000000007</v>
      </c>
      <c r="W64" s="23"/>
      <c r="X64" s="24">
        <v>2017</v>
      </c>
      <c r="Y64" s="24"/>
      <c r="Z64" s="18"/>
      <c r="AA64" s="18"/>
      <c r="AB64" s="18"/>
      <c r="AC64" s="18"/>
    </row>
    <row r="65" spans="2:29" ht="12.75" customHeight="1" x14ac:dyDescent="0.25">
      <c r="B65" s="58" t="s">
        <v>138</v>
      </c>
      <c r="C65" s="16" t="s">
        <v>31</v>
      </c>
      <c r="D65" s="16" t="s">
        <v>1407</v>
      </c>
      <c r="E65" s="53" t="s">
        <v>59</v>
      </c>
      <c r="F65" s="143" t="s">
        <v>2524</v>
      </c>
      <c r="G65" s="50" t="s">
        <v>1422</v>
      </c>
      <c r="H65" s="20" t="s">
        <v>33</v>
      </c>
      <c r="I65" s="21">
        <v>0</v>
      </c>
      <c r="J65" s="16" t="s">
        <v>34</v>
      </c>
      <c r="K65" s="16" t="s">
        <v>44</v>
      </c>
      <c r="L65" s="17" t="s">
        <v>90</v>
      </c>
      <c r="M65" s="16" t="s">
        <v>37</v>
      </c>
      <c r="N65" s="16" t="s">
        <v>38</v>
      </c>
      <c r="O65" s="16" t="s">
        <v>39</v>
      </c>
      <c r="P65" s="16" t="s">
        <v>40</v>
      </c>
      <c r="Q65" s="62">
        <v>796</v>
      </c>
      <c r="R65" s="20" t="s">
        <v>42</v>
      </c>
      <c r="S65" s="16">
        <v>1</v>
      </c>
      <c r="T65" s="33">
        <v>8000</v>
      </c>
      <c r="U65" s="33">
        <f t="shared" si="0"/>
        <v>8000</v>
      </c>
      <c r="V65" s="23">
        <f t="shared" si="1"/>
        <v>8960</v>
      </c>
      <c r="W65" s="23"/>
      <c r="X65" s="24">
        <v>2017</v>
      </c>
      <c r="Y65" s="24"/>
      <c r="Z65" s="18"/>
      <c r="AA65" s="18"/>
      <c r="AB65" s="18"/>
      <c r="AC65" s="18"/>
    </row>
    <row r="66" spans="2:29" ht="12.75" customHeight="1" x14ac:dyDescent="0.25">
      <c r="B66" s="58" t="s">
        <v>139</v>
      </c>
      <c r="C66" s="16" t="s">
        <v>31</v>
      </c>
      <c r="D66" s="16" t="s">
        <v>1407</v>
      </c>
      <c r="E66" s="53" t="s">
        <v>59</v>
      </c>
      <c r="F66" s="143" t="s">
        <v>2524</v>
      </c>
      <c r="G66" s="50" t="s">
        <v>1423</v>
      </c>
      <c r="H66" s="20" t="s">
        <v>33</v>
      </c>
      <c r="I66" s="21">
        <v>0</v>
      </c>
      <c r="J66" s="16" t="s">
        <v>34</v>
      </c>
      <c r="K66" s="16" t="s">
        <v>44</v>
      </c>
      <c r="L66" s="17" t="s">
        <v>90</v>
      </c>
      <c r="M66" s="16" t="s">
        <v>37</v>
      </c>
      <c r="N66" s="16" t="s">
        <v>38</v>
      </c>
      <c r="O66" s="16" t="s">
        <v>39</v>
      </c>
      <c r="P66" s="16" t="s">
        <v>40</v>
      </c>
      <c r="Q66" s="62">
        <v>796</v>
      </c>
      <c r="R66" s="20" t="s">
        <v>42</v>
      </c>
      <c r="S66" s="16">
        <v>2</v>
      </c>
      <c r="T66" s="33">
        <v>10800</v>
      </c>
      <c r="U66" s="33">
        <f t="shared" si="0"/>
        <v>21600</v>
      </c>
      <c r="V66" s="23">
        <f t="shared" si="1"/>
        <v>24192.000000000004</v>
      </c>
      <c r="W66" s="23"/>
      <c r="X66" s="24">
        <v>2017</v>
      </c>
      <c r="Y66" s="24"/>
      <c r="Z66" s="18"/>
      <c r="AA66" s="18"/>
      <c r="AB66" s="18"/>
      <c r="AC66" s="18"/>
    </row>
    <row r="67" spans="2:29" ht="12.75" customHeight="1" x14ac:dyDescent="0.25">
      <c r="B67" s="58" t="s">
        <v>140</v>
      </c>
      <c r="C67" s="16" t="s">
        <v>31</v>
      </c>
      <c r="D67" s="16" t="s">
        <v>1407</v>
      </c>
      <c r="E67" s="53" t="s">
        <v>59</v>
      </c>
      <c r="F67" s="143" t="s">
        <v>2524</v>
      </c>
      <c r="G67" s="50" t="s">
        <v>1424</v>
      </c>
      <c r="H67" s="20" t="s">
        <v>33</v>
      </c>
      <c r="I67" s="21">
        <v>0</v>
      </c>
      <c r="J67" s="16" t="s">
        <v>34</v>
      </c>
      <c r="K67" s="16" t="s">
        <v>47</v>
      </c>
      <c r="L67" s="17" t="s">
        <v>90</v>
      </c>
      <c r="M67" s="16" t="s">
        <v>37</v>
      </c>
      <c r="N67" s="16" t="s">
        <v>38</v>
      </c>
      <c r="O67" s="16" t="s">
        <v>39</v>
      </c>
      <c r="P67" s="16" t="s">
        <v>40</v>
      </c>
      <c r="Q67" s="62">
        <v>796</v>
      </c>
      <c r="R67" s="20" t="s">
        <v>42</v>
      </c>
      <c r="S67" s="16">
        <v>2</v>
      </c>
      <c r="T67" s="33">
        <v>9600</v>
      </c>
      <c r="U67" s="33">
        <f t="shared" si="0"/>
        <v>19200</v>
      </c>
      <c r="V67" s="23">
        <f t="shared" si="1"/>
        <v>21504.000000000004</v>
      </c>
      <c r="W67" s="23"/>
      <c r="X67" s="24">
        <v>2017</v>
      </c>
      <c r="Y67" s="24"/>
      <c r="Z67" s="18"/>
      <c r="AA67" s="18"/>
      <c r="AB67" s="18"/>
      <c r="AC67" s="18"/>
    </row>
    <row r="68" spans="2:29" ht="12.75" customHeight="1" x14ac:dyDescent="0.25">
      <c r="B68" s="58" t="s">
        <v>141</v>
      </c>
      <c r="C68" s="16" t="s">
        <v>31</v>
      </c>
      <c r="D68" s="16" t="s">
        <v>1407</v>
      </c>
      <c r="E68" s="53" t="s">
        <v>59</v>
      </c>
      <c r="F68" s="143" t="s">
        <v>2524</v>
      </c>
      <c r="G68" s="50" t="s">
        <v>1425</v>
      </c>
      <c r="H68" s="20" t="s">
        <v>33</v>
      </c>
      <c r="I68" s="21">
        <v>0</v>
      </c>
      <c r="J68" s="16" t="s">
        <v>34</v>
      </c>
      <c r="K68" s="16" t="s">
        <v>44</v>
      </c>
      <c r="L68" s="17" t="s">
        <v>90</v>
      </c>
      <c r="M68" s="16" t="s">
        <v>37</v>
      </c>
      <c r="N68" s="16" t="s">
        <v>38</v>
      </c>
      <c r="O68" s="16" t="s">
        <v>39</v>
      </c>
      <c r="P68" s="16" t="s">
        <v>40</v>
      </c>
      <c r="Q68" s="62">
        <v>796</v>
      </c>
      <c r="R68" s="20" t="s">
        <v>42</v>
      </c>
      <c r="S68" s="16">
        <v>2</v>
      </c>
      <c r="T68" s="33">
        <v>10800</v>
      </c>
      <c r="U68" s="33">
        <f t="shared" si="0"/>
        <v>21600</v>
      </c>
      <c r="V68" s="23">
        <f t="shared" si="1"/>
        <v>24192.000000000004</v>
      </c>
      <c r="W68" s="23"/>
      <c r="X68" s="24">
        <v>2017</v>
      </c>
      <c r="Y68" s="24"/>
      <c r="Z68" s="18"/>
      <c r="AA68" s="18"/>
      <c r="AB68" s="18"/>
      <c r="AC68" s="18"/>
    </row>
    <row r="69" spans="2:29" ht="12.75" customHeight="1" x14ac:dyDescent="0.25">
      <c r="B69" s="58" t="s">
        <v>142</v>
      </c>
      <c r="C69" s="16" t="s">
        <v>31</v>
      </c>
      <c r="D69" s="16" t="s">
        <v>1407</v>
      </c>
      <c r="E69" s="53" t="s">
        <v>59</v>
      </c>
      <c r="F69" s="143" t="s">
        <v>2524</v>
      </c>
      <c r="G69" s="50" t="s">
        <v>1426</v>
      </c>
      <c r="H69" s="20" t="s">
        <v>33</v>
      </c>
      <c r="I69" s="21">
        <v>0</v>
      </c>
      <c r="J69" s="16" t="s">
        <v>34</v>
      </c>
      <c r="K69" s="16" t="s">
        <v>44</v>
      </c>
      <c r="L69" s="17" t="s">
        <v>90</v>
      </c>
      <c r="M69" s="16" t="s">
        <v>37</v>
      </c>
      <c r="N69" s="16" t="s">
        <v>38</v>
      </c>
      <c r="O69" s="16" t="s">
        <v>39</v>
      </c>
      <c r="P69" s="16" t="s">
        <v>40</v>
      </c>
      <c r="Q69" s="62">
        <v>796</v>
      </c>
      <c r="R69" s="20" t="s">
        <v>42</v>
      </c>
      <c r="S69" s="16">
        <v>2</v>
      </c>
      <c r="T69" s="33">
        <v>10800</v>
      </c>
      <c r="U69" s="33">
        <f t="shared" si="0"/>
        <v>21600</v>
      </c>
      <c r="V69" s="23">
        <f t="shared" si="1"/>
        <v>24192.000000000004</v>
      </c>
      <c r="W69" s="23"/>
      <c r="X69" s="24">
        <v>2017</v>
      </c>
      <c r="Y69" s="24"/>
      <c r="Z69" s="18"/>
      <c r="AA69" s="18"/>
      <c r="AB69" s="18"/>
      <c r="AC69" s="18"/>
    </row>
    <row r="70" spans="2:29" ht="12.75" customHeight="1" x14ac:dyDescent="0.25">
      <c r="B70" s="58" t="s">
        <v>143</v>
      </c>
      <c r="C70" s="16" t="s">
        <v>31</v>
      </c>
      <c r="D70" s="16" t="s">
        <v>1407</v>
      </c>
      <c r="E70" s="53" t="s">
        <v>59</v>
      </c>
      <c r="F70" s="143" t="s">
        <v>2524</v>
      </c>
      <c r="G70" s="50" t="s">
        <v>1427</v>
      </c>
      <c r="H70" s="20" t="s">
        <v>33</v>
      </c>
      <c r="I70" s="21">
        <v>0</v>
      </c>
      <c r="J70" s="16" t="s">
        <v>34</v>
      </c>
      <c r="K70" s="16" t="s">
        <v>64</v>
      </c>
      <c r="L70" s="17" t="s">
        <v>90</v>
      </c>
      <c r="M70" s="16" t="s">
        <v>37</v>
      </c>
      <c r="N70" s="16" t="s">
        <v>38</v>
      </c>
      <c r="O70" s="16" t="s">
        <v>39</v>
      </c>
      <c r="P70" s="16" t="s">
        <v>40</v>
      </c>
      <c r="Q70" s="62">
        <v>796</v>
      </c>
      <c r="R70" s="20" t="s">
        <v>42</v>
      </c>
      <c r="S70" s="16">
        <v>10</v>
      </c>
      <c r="T70" s="33">
        <v>13460</v>
      </c>
      <c r="U70" s="33">
        <f t="shared" si="0"/>
        <v>134600</v>
      </c>
      <c r="V70" s="23">
        <f t="shared" si="1"/>
        <v>150752</v>
      </c>
      <c r="W70" s="23"/>
      <c r="X70" s="24">
        <v>2017</v>
      </c>
      <c r="Y70" s="24"/>
      <c r="Z70" s="18"/>
      <c r="AA70" s="18"/>
      <c r="AB70" s="18"/>
      <c r="AC70" s="18"/>
    </row>
    <row r="71" spans="2:29" ht="12.75" customHeight="1" x14ac:dyDescent="0.25">
      <c r="B71" s="58" t="s">
        <v>144</v>
      </c>
      <c r="C71" s="16" t="s">
        <v>31</v>
      </c>
      <c r="D71" s="16" t="s">
        <v>1407</v>
      </c>
      <c r="E71" s="53" t="s">
        <v>59</v>
      </c>
      <c r="F71" s="143" t="s">
        <v>2524</v>
      </c>
      <c r="G71" s="50" t="s">
        <v>1428</v>
      </c>
      <c r="H71" s="20" t="s">
        <v>33</v>
      </c>
      <c r="I71" s="21">
        <v>0</v>
      </c>
      <c r="J71" s="16" t="s">
        <v>34</v>
      </c>
      <c r="K71" s="16" t="s">
        <v>44</v>
      </c>
      <c r="L71" s="17" t="s">
        <v>90</v>
      </c>
      <c r="M71" s="16" t="s">
        <v>37</v>
      </c>
      <c r="N71" s="16" t="s">
        <v>38</v>
      </c>
      <c r="O71" s="16" t="s">
        <v>39</v>
      </c>
      <c r="P71" s="16" t="s">
        <v>40</v>
      </c>
      <c r="Q71" s="62">
        <v>796</v>
      </c>
      <c r="R71" s="20" t="s">
        <v>42</v>
      </c>
      <c r="S71" s="16">
        <v>5</v>
      </c>
      <c r="T71" s="33">
        <v>15500</v>
      </c>
      <c r="U71" s="33">
        <f t="shared" si="0"/>
        <v>77500</v>
      </c>
      <c r="V71" s="23">
        <f t="shared" si="1"/>
        <v>86800.000000000015</v>
      </c>
      <c r="W71" s="23"/>
      <c r="X71" s="24">
        <v>2017</v>
      </c>
      <c r="Y71" s="24"/>
      <c r="Z71" s="18"/>
      <c r="AA71" s="18"/>
      <c r="AB71" s="18"/>
      <c r="AC71" s="18"/>
    </row>
    <row r="72" spans="2:29" ht="12.75" customHeight="1" x14ac:dyDescent="0.25">
      <c r="B72" s="58" t="s">
        <v>145</v>
      </c>
      <c r="C72" s="16" t="s">
        <v>31</v>
      </c>
      <c r="D72" s="16" t="s">
        <v>1407</v>
      </c>
      <c r="E72" s="53" t="s">
        <v>59</v>
      </c>
      <c r="F72" s="143" t="s">
        <v>2524</v>
      </c>
      <c r="G72" s="50" t="s">
        <v>1429</v>
      </c>
      <c r="H72" s="20" t="s">
        <v>33</v>
      </c>
      <c r="I72" s="21">
        <v>0</v>
      </c>
      <c r="J72" s="16" t="s">
        <v>34</v>
      </c>
      <c r="K72" s="16" t="s">
        <v>44</v>
      </c>
      <c r="L72" s="17" t="s">
        <v>90</v>
      </c>
      <c r="M72" s="16" t="s">
        <v>37</v>
      </c>
      <c r="N72" s="16" t="s">
        <v>38</v>
      </c>
      <c r="O72" s="16" t="s">
        <v>39</v>
      </c>
      <c r="P72" s="16" t="s">
        <v>40</v>
      </c>
      <c r="Q72" s="62">
        <v>796</v>
      </c>
      <c r="R72" s="20" t="s">
        <v>42</v>
      </c>
      <c r="S72" s="16">
        <v>1</v>
      </c>
      <c r="T72" s="33">
        <v>40000</v>
      </c>
      <c r="U72" s="33">
        <f t="shared" si="0"/>
        <v>40000</v>
      </c>
      <c r="V72" s="23">
        <f t="shared" si="1"/>
        <v>44800.000000000007</v>
      </c>
      <c r="W72" s="23"/>
      <c r="X72" s="24">
        <v>2017</v>
      </c>
      <c r="Y72" s="24"/>
      <c r="Z72" s="18"/>
      <c r="AA72" s="18"/>
      <c r="AB72" s="18"/>
      <c r="AC72" s="18"/>
    </row>
    <row r="73" spans="2:29" ht="12.75" customHeight="1" x14ac:dyDescent="0.25">
      <c r="B73" s="58" t="s">
        <v>146</v>
      </c>
      <c r="C73" s="16" t="s">
        <v>31</v>
      </c>
      <c r="D73" s="16" t="s">
        <v>1407</v>
      </c>
      <c r="E73" s="53" t="s">
        <v>59</v>
      </c>
      <c r="F73" s="143" t="s">
        <v>2524</v>
      </c>
      <c r="G73" s="50" t="s">
        <v>1430</v>
      </c>
      <c r="H73" s="20" t="s">
        <v>33</v>
      </c>
      <c r="I73" s="21">
        <v>0</v>
      </c>
      <c r="J73" s="16" t="s">
        <v>34</v>
      </c>
      <c r="K73" s="16" t="s">
        <v>47</v>
      </c>
      <c r="L73" s="17" t="s">
        <v>90</v>
      </c>
      <c r="M73" s="16" t="s">
        <v>37</v>
      </c>
      <c r="N73" s="16" t="s">
        <v>38</v>
      </c>
      <c r="O73" s="16" t="s">
        <v>39</v>
      </c>
      <c r="P73" s="16" t="s">
        <v>40</v>
      </c>
      <c r="Q73" s="62">
        <v>796</v>
      </c>
      <c r="R73" s="20" t="s">
        <v>42</v>
      </c>
      <c r="S73" s="16">
        <v>1</v>
      </c>
      <c r="T73" s="33">
        <v>40000</v>
      </c>
      <c r="U73" s="33">
        <f t="shared" si="0"/>
        <v>40000</v>
      </c>
      <c r="V73" s="23">
        <f t="shared" si="1"/>
        <v>44800.000000000007</v>
      </c>
      <c r="W73" s="23"/>
      <c r="X73" s="24">
        <v>2017</v>
      </c>
      <c r="Y73" s="24"/>
      <c r="Z73" s="18"/>
      <c r="AA73" s="18"/>
      <c r="AB73" s="18"/>
      <c r="AC73" s="18"/>
    </row>
    <row r="74" spans="2:29" ht="12.75" customHeight="1" x14ac:dyDescent="0.25">
      <c r="B74" s="58" t="s">
        <v>147</v>
      </c>
      <c r="C74" s="16" t="s">
        <v>31</v>
      </c>
      <c r="D74" s="16" t="s">
        <v>1407</v>
      </c>
      <c r="E74" s="53" t="s">
        <v>59</v>
      </c>
      <c r="F74" s="143" t="s">
        <v>2524</v>
      </c>
      <c r="G74" s="50" t="s">
        <v>1431</v>
      </c>
      <c r="H74" s="20" t="s">
        <v>33</v>
      </c>
      <c r="I74" s="21">
        <v>0</v>
      </c>
      <c r="J74" s="16" t="s">
        <v>34</v>
      </c>
      <c r="K74" s="16" t="s">
        <v>44</v>
      </c>
      <c r="L74" s="17" t="s">
        <v>90</v>
      </c>
      <c r="M74" s="16" t="s">
        <v>37</v>
      </c>
      <c r="N74" s="16" t="s">
        <v>38</v>
      </c>
      <c r="O74" s="16" t="s">
        <v>39</v>
      </c>
      <c r="P74" s="16" t="s">
        <v>40</v>
      </c>
      <c r="Q74" s="62">
        <v>796</v>
      </c>
      <c r="R74" s="20" t="s">
        <v>42</v>
      </c>
      <c r="S74" s="16">
        <v>1</v>
      </c>
      <c r="T74" s="33">
        <v>40000</v>
      </c>
      <c r="U74" s="33">
        <f t="shared" si="0"/>
        <v>40000</v>
      </c>
      <c r="V74" s="23">
        <f t="shared" si="1"/>
        <v>44800.000000000007</v>
      </c>
      <c r="W74" s="23"/>
      <c r="X74" s="24">
        <v>2017</v>
      </c>
      <c r="Y74" s="24"/>
      <c r="Z74" s="18"/>
      <c r="AA74" s="18"/>
      <c r="AB74" s="18"/>
      <c r="AC74" s="18"/>
    </row>
    <row r="75" spans="2:29" ht="12.75" customHeight="1" x14ac:dyDescent="0.25">
      <c r="B75" s="58" t="s">
        <v>148</v>
      </c>
      <c r="C75" s="16" t="s">
        <v>31</v>
      </c>
      <c r="D75" s="16" t="s">
        <v>1407</v>
      </c>
      <c r="E75" s="53" t="s">
        <v>59</v>
      </c>
      <c r="F75" s="143" t="s">
        <v>2524</v>
      </c>
      <c r="G75" s="50" t="s">
        <v>1432</v>
      </c>
      <c r="H75" s="20" t="s">
        <v>33</v>
      </c>
      <c r="I75" s="21">
        <v>0</v>
      </c>
      <c r="J75" s="16" t="s">
        <v>34</v>
      </c>
      <c r="K75" s="16" t="s">
        <v>44</v>
      </c>
      <c r="L75" s="17" t="s">
        <v>90</v>
      </c>
      <c r="M75" s="16" t="s">
        <v>37</v>
      </c>
      <c r="N75" s="16" t="s">
        <v>38</v>
      </c>
      <c r="O75" s="16" t="s">
        <v>39</v>
      </c>
      <c r="P75" s="16" t="s">
        <v>40</v>
      </c>
      <c r="Q75" s="62">
        <v>796</v>
      </c>
      <c r="R75" s="20" t="s">
        <v>42</v>
      </c>
      <c r="S75" s="16">
        <v>1</v>
      </c>
      <c r="T75" s="33">
        <v>40000</v>
      </c>
      <c r="U75" s="33">
        <f t="shared" si="0"/>
        <v>40000</v>
      </c>
      <c r="V75" s="23">
        <f t="shared" si="1"/>
        <v>44800.000000000007</v>
      </c>
      <c r="W75" s="23"/>
      <c r="X75" s="24">
        <v>2017</v>
      </c>
      <c r="Y75" s="24"/>
      <c r="Z75" s="18"/>
      <c r="AA75" s="18"/>
      <c r="AB75" s="18"/>
      <c r="AC75" s="18"/>
    </row>
    <row r="76" spans="2:29" ht="12.75" customHeight="1" x14ac:dyDescent="0.25">
      <c r="B76" s="58" t="s">
        <v>150</v>
      </c>
      <c r="C76" s="16" t="s">
        <v>31</v>
      </c>
      <c r="D76" s="16" t="s">
        <v>1407</v>
      </c>
      <c r="E76" s="53" t="s">
        <v>59</v>
      </c>
      <c r="F76" s="143" t="s">
        <v>2524</v>
      </c>
      <c r="G76" s="50" t="s">
        <v>1433</v>
      </c>
      <c r="H76" s="20" t="s">
        <v>33</v>
      </c>
      <c r="I76" s="21">
        <v>0</v>
      </c>
      <c r="J76" s="16" t="s">
        <v>34</v>
      </c>
      <c r="K76" s="16" t="s">
        <v>44</v>
      </c>
      <c r="L76" s="17" t="s">
        <v>90</v>
      </c>
      <c r="M76" s="16" t="s">
        <v>37</v>
      </c>
      <c r="N76" s="16" t="s">
        <v>38</v>
      </c>
      <c r="O76" s="16" t="s">
        <v>39</v>
      </c>
      <c r="P76" s="16" t="s">
        <v>40</v>
      </c>
      <c r="Q76" s="62">
        <v>796</v>
      </c>
      <c r="R76" s="20" t="s">
        <v>42</v>
      </c>
      <c r="S76" s="16">
        <v>1</v>
      </c>
      <c r="T76" s="33">
        <v>12000</v>
      </c>
      <c r="U76" s="33">
        <f t="shared" si="0"/>
        <v>12000</v>
      </c>
      <c r="V76" s="23">
        <f t="shared" si="1"/>
        <v>13440.000000000002</v>
      </c>
      <c r="W76" s="23"/>
      <c r="X76" s="24">
        <v>2017</v>
      </c>
      <c r="Y76" s="24"/>
      <c r="Z76" s="18"/>
      <c r="AA76" s="18"/>
      <c r="AB76" s="18"/>
      <c r="AC76" s="18"/>
    </row>
    <row r="77" spans="2:29" ht="12.75" customHeight="1" x14ac:dyDescent="0.25">
      <c r="B77" s="58" t="s">
        <v>151</v>
      </c>
      <c r="C77" s="16" t="s">
        <v>31</v>
      </c>
      <c r="D77" s="16" t="s">
        <v>1408</v>
      </c>
      <c r="E77" s="53" t="s">
        <v>2528</v>
      </c>
      <c r="F77" s="50" t="s">
        <v>2527</v>
      </c>
      <c r="G77" s="50" t="s">
        <v>1437</v>
      </c>
      <c r="H77" s="20" t="s">
        <v>33</v>
      </c>
      <c r="I77" s="21">
        <v>0</v>
      </c>
      <c r="J77" s="16" t="s">
        <v>34</v>
      </c>
      <c r="K77" s="16" t="s">
        <v>44</v>
      </c>
      <c r="L77" s="17" t="s">
        <v>45</v>
      </c>
      <c r="M77" s="16" t="s">
        <v>37</v>
      </c>
      <c r="N77" s="16" t="s">
        <v>38</v>
      </c>
      <c r="O77" s="16" t="s">
        <v>39</v>
      </c>
      <c r="P77" s="16" t="s">
        <v>40</v>
      </c>
      <c r="Q77" s="62">
        <v>796</v>
      </c>
      <c r="R77" s="20" t="s">
        <v>42</v>
      </c>
      <c r="S77" s="16">
        <v>3</v>
      </c>
      <c r="T77" s="33">
        <v>4000</v>
      </c>
      <c r="U77" s="33">
        <f t="shared" si="0"/>
        <v>12000</v>
      </c>
      <c r="V77" s="23">
        <f t="shared" si="1"/>
        <v>13440.000000000002</v>
      </c>
      <c r="W77" s="23"/>
      <c r="X77" s="24">
        <v>2017</v>
      </c>
      <c r="Y77" s="24"/>
      <c r="Z77" s="18"/>
      <c r="AA77" s="18"/>
      <c r="AB77" s="18"/>
      <c r="AC77" s="18"/>
    </row>
    <row r="78" spans="2:29" ht="12.75" customHeight="1" x14ac:dyDescent="0.25">
      <c r="B78" s="58" t="s">
        <v>152</v>
      </c>
      <c r="C78" s="16" t="s">
        <v>31</v>
      </c>
      <c r="D78" s="16" t="s">
        <v>1409</v>
      </c>
      <c r="E78" s="53" t="s">
        <v>2540</v>
      </c>
      <c r="F78" s="50" t="s">
        <v>2539</v>
      </c>
      <c r="G78" s="50" t="s">
        <v>1438</v>
      </c>
      <c r="H78" s="20" t="s">
        <v>33</v>
      </c>
      <c r="I78" s="21">
        <v>0</v>
      </c>
      <c r="J78" s="16" t="s">
        <v>34</v>
      </c>
      <c r="K78" s="16" t="s">
        <v>64</v>
      </c>
      <c r="L78" s="17" t="s">
        <v>45</v>
      </c>
      <c r="M78" s="16" t="s">
        <v>37</v>
      </c>
      <c r="N78" s="16" t="s">
        <v>38</v>
      </c>
      <c r="O78" s="16" t="s">
        <v>39</v>
      </c>
      <c r="P78" s="16" t="s">
        <v>40</v>
      </c>
      <c r="Q78" s="62">
        <v>796</v>
      </c>
      <c r="R78" s="20" t="s">
        <v>42</v>
      </c>
      <c r="S78" s="16">
        <v>20</v>
      </c>
      <c r="T78" s="33">
        <v>1200</v>
      </c>
      <c r="U78" s="33">
        <f t="shared" si="0"/>
        <v>24000</v>
      </c>
      <c r="V78" s="23">
        <f t="shared" si="1"/>
        <v>26880.000000000004</v>
      </c>
      <c r="W78" s="23"/>
      <c r="X78" s="24">
        <v>2017</v>
      </c>
      <c r="Y78" s="24"/>
      <c r="Z78" s="18"/>
      <c r="AA78" s="18"/>
      <c r="AB78" s="18"/>
      <c r="AC78" s="18"/>
    </row>
    <row r="79" spans="2:29" ht="12.75" customHeight="1" x14ac:dyDescent="0.25">
      <c r="B79" s="58" t="s">
        <v>153</v>
      </c>
      <c r="C79" s="16" t="s">
        <v>31</v>
      </c>
      <c r="D79" s="16" t="s">
        <v>1410</v>
      </c>
      <c r="E79" s="70" t="s">
        <v>1413</v>
      </c>
      <c r="F79" s="70" t="s">
        <v>2529</v>
      </c>
      <c r="G79" s="50" t="s">
        <v>1439</v>
      </c>
      <c r="H79" s="20" t="s">
        <v>33</v>
      </c>
      <c r="I79" s="21">
        <v>0</v>
      </c>
      <c r="J79" s="16" t="s">
        <v>34</v>
      </c>
      <c r="K79" s="16" t="s">
        <v>44</v>
      </c>
      <c r="L79" s="17" t="s">
        <v>90</v>
      </c>
      <c r="M79" s="16" t="s">
        <v>37</v>
      </c>
      <c r="N79" s="16" t="s">
        <v>38</v>
      </c>
      <c r="O79" s="16" t="s">
        <v>39</v>
      </c>
      <c r="P79" s="16" t="s">
        <v>40</v>
      </c>
      <c r="Q79" s="62">
        <v>796</v>
      </c>
      <c r="R79" s="20" t="s">
        <v>42</v>
      </c>
      <c r="S79" s="16">
        <v>20</v>
      </c>
      <c r="T79" s="33">
        <v>23500</v>
      </c>
      <c r="U79" s="33">
        <f t="shared" si="0"/>
        <v>470000</v>
      </c>
      <c r="V79" s="23">
        <f t="shared" si="1"/>
        <v>526400</v>
      </c>
      <c r="W79" s="23"/>
      <c r="X79" s="24">
        <v>2017</v>
      </c>
      <c r="Y79" s="24"/>
      <c r="Z79" s="18"/>
      <c r="AA79" s="18"/>
      <c r="AB79" s="18"/>
      <c r="AC79" s="18"/>
    </row>
    <row r="80" spans="2:29" ht="12.75" customHeight="1" x14ac:dyDescent="0.25">
      <c r="B80" s="58" t="s">
        <v>154</v>
      </c>
      <c r="C80" s="16" t="s">
        <v>31</v>
      </c>
      <c r="D80" s="16" t="s">
        <v>1411</v>
      </c>
      <c r="E80" s="70" t="s">
        <v>1523</v>
      </c>
      <c r="F80" s="70" t="s">
        <v>2530</v>
      </c>
      <c r="G80" s="50" t="s">
        <v>1414</v>
      </c>
      <c r="H80" s="20" t="s">
        <v>33</v>
      </c>
      <c r="I80" s="21">
        <v>0</v>
      </c>
      <c r="J80" s="16" t="s">
        <v>34</v>
      </c>
      <c r="K80" s="16" t="s">
        <v>44</v>
      </c>
      <c r="L80" s="17" t="s">
        <v>2441</v>
      </c>
      <c r="M80" s="16" t="s">
        <v>37</v>
      </c>
      <c r="N80" s="16" t="s">
        <v>38</v>
      </c>
      <c r="O80" s="16" t="s">
        <v>39</v>
      </c>
      <c r="P80" s="16" t="s">
        <v>40</v>
      </c>
      <c r="Q80" s="62">
        <v>6</v>
      </c>
      <c r="R80" s="63" t="s">
        <v>87</v>
      </c>
      <c r="S80" s="16">
        <v>4000</v>
      </c>
      <c r="T80" s="33">
        <f>160/1.12</f>
        <v>142.85714285714283</v>
      </c>
      <c r="U80" s="33">
        <f t="shared" si="0"/>
        <v>571428.57142857136</v>
      </c>
      <c r="V80" s="23">
        <f t="shared" si="1"/>
        <v>640000</v>
      </c>
      <c r="W80" s="23"/>
      <c r="X80" s="24">
        <v>2017</v>
      </c>
      <c r="Y80" s="24"/>
      <c r="Z80" s="18"/>
      <c r="AA80" s="18"/>
      <c r="AB80" s="18"/>
      <c r="AC80" s="18"/>
    </row>
    <row r="81" spans="1:39" ht="12.75" customHeight="1" x14ac:dyDescent="0.25">
      <c r="B81" s="58" t="s">
        <v>155</v>
      </c>
      <c r="C81" s="16" t="s">
        <v>31</v>
      </c>
      <c r="D81" s="16" t="s">
        <v>136</v>
      </c>
      <c r="E81" s="71" t="s">
        <v>2532</v>
      </c>
      <c r="F81" s="70" t="s">
        <v>2531</v>
      </c>
      <c r="G81" s="50" t="s">
        <v>1440</v>
      </c>
      <c r="H81" s="20" t="s">
        <v>33</v>
      </c>
      <c r="I81" s="21">
        <v>0</v>
      </c>
      <c r="J81" s="16" t="s">
        <v>34</v>
      </c>
      <c r="K81" s="16" t="s">
        <v>44</v>
      </c>
      <c r="L81" s="17" t="s">
        <v>90</v>
      </c>
      <c r="M81" s="16" t="s">
        <v>37</v>
      </c>
      <c r="N81" s="16" t="s">
        <v>38</v>
      </c>
      <c r="O81" s="16" t="s">
        <v>39</v>
      </c>
      <c r="P81" s="16" t="s">
        <v>40</v>
      </c>
      <c r="Q81" s="62">
        <v>796</v>
      </c>
      <c r="R81" s="20" t="s">
        <v>42</v>
      </c>
      <c r="S81" s="16">
        <v>100</v>
      </c>
      <c r="T81" s="33">
        <v>700</v>
      </c>
      <c r="U81" s="33">
        <f t="shared" si="0"/>
        <v>70000</v>
      </c>
      <c r="V81" s="23">
        <f t="shared" si="1"/>
        <v>78400.000000000015</v>
      </c>
      <c r="W81" s="23"/>
      <c r="X81" s="24">
        <v>2017</v>
      </c>
      <c r="Y81" s="24"/>
      <c r="Z81" s="18"/>
      <c r="AA81" s="18"/>
      <c r="AB81" s="18"/>
      <c r="AC81" s="18"/>
    </row>
    <row r="82" spans="1:39" ht="12.75" customHeight="1" x14ac:dyDescent="0.25">
      <c r="B82" s="58" t="s">
        <v>156</v>
      </c>
      <c r="C82" s="16" t="s">
        <v>31</v>
      </c>
      <c r="D82" s="16" t="s">
        <v>1412</v>
      </c>
      <c r="E82" s="70" t="s">
        <v>1434</v>
      </c>
      <c r="F82" s="72" t="s">
        <v>2533</v>
      </c>
      <c r="G82" s="50" t="s">
        <v>1441</v>
      </c>
      <c r="H82" s="20" t="s">
        <v>33</v>
      </c>
      <c r="I82" s="21">
        <v>0</v>
      </c>
      <c r="J82" s="16" t="s">
        <v>34</v>
      </c>
      <c r="K82" s="16" t="s">
        <v>44</v>
      </c>
      <c r="L82" s="17" t="s">
        <v>90</v>
      </c>
      <c r="M82" s="16" t="s">
        <v>37</v>
      </c>
      <c r="N82" s="16" t="s">
        <v>38</v>
      </c>
      <c r="O82" s="16" t="s">
        <v>39</v>
      </c>
      <c r="P82" s="16" t="s">
        <v>40</v>
      </c>
      <c r="Q82" s="62">
        <v>796</v>
      </c>
      <c r="R82" s="20" t="s">
        <v>42</v>
      </c>
      <c r="S82" s="16">
        <v>3</v>
      </c>
      <c r="T82" s="33">
        <v>30000</v>
      </c>
      <c r="U82" s="33">
        <f t="shared" ref="U82:U143" si="2">T82*S82</f>
        <v>90000</v>
      </c>
      <c r="V82" s="22">
        <f t="shared" ref="V82:V143" si="3">U82*1.12</f>
        <v>100800.00000000001</v>
      </c>
      <c r="W82" s="23"/>
      <c r="X82" s="24">
        <v>2017</v>
      </c>
      <c r="Y82" s="24"/>
      <c r="Z82" s="18"/>
      <c r="AA82" s="18"/>
      <c r="AB82" s="18"/>
      <c r="AC82" s="18"/>
    </row>
    <row r="83" spans="1:39" s="15" customFormat="1" ht="12.75" customHeight="1" x14ac:dyDescent="0.25">
      <c r="A83" s="14"/>
      <c r="B83" s="58" t="s">
        <v>157</v>
      </c>
      <c r="C83" s="16" t="s">
        <v>31</v>
      </c>
      <c r="D83" s="16" t="s">
        <v>233</v>
      </c>
      <c r="E83" s="72" t="s">
        <v>234</v>
      </c>
      <c r="F83" s="73" t="s">
        <v>235</v>
      </c>
      <c r="G83" s="74" t="s">
        <v>1526</v>
      </c>
      <c r="H83" s="20" t="s">
        <v>33</v>
      </c>
      <c r="I83" s="21">
        <v>0</v>
      </c>
      <c r="J83" s="16" t="s">
        <v>34</v>
      </c>
      <c r="K83" s="16" t="s">
        <v>64</v>
      </c>
      <c r="L83" s="17" t="s">
        <v>90</v>
      </c>
      <c r="M83" s="16" t="s">
        <v>37</v>
      </c>
      <c r="N83" s="16" t="s">
        <v>38</v>
      </c>
      <c r="O83" s="16" t="s">
        <v>39</v>
      </c>
      <c r="P83" s="16" t="s">
        <v>40</v>
      </c>
      <c r="Q83" s="62">
        <v>796</v>
      </c>
      <c r="R83" s="20" t="s">
        <v>42</v>
      </c>
      <c r="S83" s="16">
        <v>2</v>
      </c>
      <c r="T83" s="33">
        <v>55000</v>
      </c>
      <c r="U83" s="33">
        <f t="shared" si="2"/>
        <v>110000</v>
      </c>
      <c r="V83" s="22">
        <f t="shared" si="3"/>
        <v>123200.00000000001</v>
      </c>
      <c r="W83" s="23"/>
      <c r="X83" s="24">
        <v>2017</v>
      </c>
      <c r="Y83" s="24"/>
      <c r="Z83" s="18"/>
      <c r="AA83" s="18"/>
      <c r="AB83" s="18"/>
      <c r="AC83" s="18"/>
      <c r="AD83" s="14"/>
      <c r="AE83" s="14"/>
      <c r="AF83" s="14"/>
      <c r="AG83" s="14"/>
      <c r="AH83" s="14"/>
      <c r="AI83" s="14"/>
      <c r="AJ83" s="14"/>
      <c r="AK83" s="14"/>
      <c r="AL83" s="14"/>
      <c r="AM83" s="14"/>
    </row>
    <row r="84" spans="1:39" ht="12.75" customHeight="1" x14ac:dyDescent="0.25">
      <c r="B84" s="58" t="s">
        <v>158</v>
      </c>
      <c r="C84" s="16" t="s">
        <v>31</v>
      </c>
      <c r="D84" s="16" t="s">
        <v>1442</v>
      </c>
      <c r="E84" s="72" t="s">
        <v>2542</v>
      </c>
      <c r="F84" s="73" t="s">
        <v>2541</v>
      </c>
      <c r="G84" s="74" t="s">
        <v>1527</v>
      </c>
      <c r="H84" s="20" t="s">
        <v>33</v>
      </c>
      <c r="I84" s="21">
        <v>0</v>
      </c>
      <c r="J84" s="16" t="s">
        <v>34</v>
      </c>
      <c r="K84" s="16" t="s">
        <v>44</v>
      </c>
      <c r="L84" s="17" t="s">
        <v>45</v>
      </c>
      <c r="M84" s="16" t="s">
        <v>37</v>
      </c>
      <c r="N84" s="16" t="s">
        <v>38</v>
      </c>
      <c r="O84" s="16" t="s">
        <v>39</v>
      </c>
      <c r="P84" s="16" t="s">
        <v>40</v>
      </c>
      <c r="Q84" s="62">
        <v>704</v>
      </c>
      <c r="R84" s="63" t="s">
        <v>216</v>
      </c>
      <c r="S84" s="16">
        <v>2</v>
      </c>
      <c r="T84" s="33">
        <v>15000</v>
      </c>
      <c r="U84" s="33">
        <f t="shared" si="2"/>
        <v>30000</v>
      </c>
      <c r="V84" s="22">
        <f t="shared" si="3"/>
        <v>33600</v>
      </c>
      <c r="W84" s="23"/>
      <c r="X84" s="24">
        <v>2017</v>
      </c>
      <c r="Y84" s="24"/>
      <c r="Z84" s="18"/>
      <c r="AA84" s="18"/>
      <c r="AB84" s="18"/>
      <c r="AC84" s="18"/>
    </row>
    <row r="85" spans="1:39" ht="12.75" customHeight="1" x14ac:dyDescent="0.25">
      <c r="B85" s="58" t="s">
        <v>159</v>
      </c>
      <c r="C85" s="16" t="s">
        <v>31</v>
      </c>
      <c r="D85" s="16" t="s">
        <v>1443</v>
      </c>
      <c r="E85" s="72" t="s">
        <v>215</v>
      </c>
      <c r="F85" s="73" t="s">
        <v>2699</v>
      </c>
      <c r="G85" s="74" t="s">
        <v>1528</v>
      </c>
      <c r="H85" s="20" t="s">
        <v>33</v>
      </c>
      <c r="I85" s="21">
        <v>0</v>
      </c>
      <c r="J85" s="16" t="s">
        <v>34</v>
      </c>
      <c r="K85" s="16" t="s">
        <v>44</v>
      </c>
      <c r="L85" s="17" t="s">
        <v>45</v>
      </c>
      <c r="M85" s="16" t="s">
        <v>37</v>
      </c>
      <c r="N85" s="16" t="s">
        <v>38</v>
      </c>
      <c r="O85" s="16" t="s">
        <v>39</v>
      </c>
      <c r="P85" s="16" t="s">
        <v>40</v>
      </c>
      <c r="Q85" s="62">
        <v>704</v>
      </c>
      <c r="R85" s="63" t="s">
        <v>216</v>
      </c>
      <c r="S85" s="16">
        <v>1</v>
      </c>
      <c r="T85" s="33">
        <v>40000</v>
      </c>
      <c r="U85" s="33">
        <f t="shared" si="2"/>
        <v>40000</v>
      </c>
      <c r="V85" s="22">
        <f t="shared" si="3"/>
        <v>44800.000000000007</v>
      </c>
      <c r="W85" s="23"/>
      <c r="X85" s="24">
        <v>2017</v>
      </c>
      <c r="Y85" s="24"/>
      <c r="Z85" s="18"/>
      <c r="AA85" s="18"/>
      <c r="AB85" s="18"/>
      <c r="AC85" s="18"/>
    </row>
    <row r="86" spans="1:39" ht="12.75" customHeight="1" x14ac:dyDescent="0.25">
      <c r="B86" s="58" t="s">
        <v>160</v>
      </c>
      <c r="C86" s="16" t="s">
        <v>31</v>
      </c>
      <c r="D86" s="16" t="s">
        <v>1443</v>
      </c>
      <c r="E86" s="72" t="s">
        <v>215</v>
      </c>
      <c r="F86" s="73" t="s">
        <v>2699</v>
      </c>
      <c r="G86" s="74" t="s">
        <v>1529</v>
      </c>
      <c r="H86" s="20" t="s">
        <v>33</v>
      </c>
      <c r="I86" s="21">
        <v>0</v>
      </c>
      <c r="J86" s="16" t="s">
        <v>34</v>
      </c>
      <c r="K86" s="16" t="s">
        <v>44</v>
      </c>
      <c r="L86" s="17" t="s">
        <v>45</v>
      </c>
      <c r="M86" s="16" t="s">
        <v>37</v>
      </c>
      <c r="N86" s="16" t="s">
        <v>38</v>
      </c>
      <c r="O86" s="16" t="s">
        <v>39</v>
      </c>
      <c r="P86" s="16" t="s">
        <v>40</v>
      </c>
      <c r="Q86" s="62">
        <v>704</v>
      </c>
      <c r="R86" s="63" t="s">
        <v>216</v>
      </c>
      <c r="S86" s="16">
        <v>3</v>
      </c>
      <c r="T86" s="33">
        <v>40000</v>
      </c>
      <c r="U86" s="33">
        <f t="shared" si="2"/>
        <v>120000</v>
      </c>
      <c r="V86" s="22">
        <f t="shared" si="3"/>
        <v>134400</v>
      </c>
      <c r="W86" s="23"/>
      <c r="X86" s="24">
        <v>2017</v>
      </c>
      <c r="Y86" s="24"/>
      <c r="Z86" s="18"/>
      <c r="AA86" s="18"/>
      <c r="AB86" s="18"/>
      <c r="AC86" s="18"/>
    </row>
    <row r="87" spans="1:39" ht="12.75" customHeight="1" x14ac:dyDescent="0.25">
      <c r="B87" s="58" t="s">
        <v>161</v>
      </c>
      <c r="C87" s="16" t="s">
        <v>31</v>
      </c>
      <c r="D87" s="16" t="s">
        <v>1444</v>
      </c>
      <c r="E87" s="72" t="s">
        <v>263</v>
      </c>
      <c r="F87" s="73" t="s">
        <v>2821</v>
      </c>
      <c r="G87" s="74" t="s">
        <v>1530</v>
      </c>
      <c r="H87" s="20" t="s">
        <v>33</v>
      </c>
      <c r="I87" s="21">
        <v>0</v>
      </c>
      <c r="J87" s="16" t="s">
        <v>34</v>
      </c>
      <c r="K87" s="16" t="s">
        <v>44</v>
      </c>
      <c r="L87" s="17" t="s">
        <v>45</v>
      </c>
      <c r="M87" s="16" t="s">
        <v>37</v>
      </c>
      <c r="N87" s="16" t="s">
        <v>38</v>
      </c>
      <c r="O87" s="16" t="s">
        <v>39</v>
      </c>
      <c r="P87" s="16" t="s">
        <v>40</v>
      </c>
      <c r="Q87" s="62">
        <v>839</v>
      </c>
      <c r="R87" s="63" t="s">
        <v>49</v>
      </c>
      <c r="S87" s="16">
        <v>3</v>
      </c>
      <c r="T87" s="33">
        <v>3976.7</v>
      </c>
      <c r="U87" s="33">
        <f t="shared" si="2"/>
        <v>11930.099999999999</v>
      </c>
      <c r="V87" s="22">
        <f t="shared" si="3"/>
        <v>13361.712</v>
      </c>
      <c r="W87" s="23"/>
      <c r="X87" s="24">
        <v>2017</v>
      </c>
      <c r="Y87" s="24"/>
      <c r="Z87" s="18"/>
      <c r="AA87" s="18"/>
      <c r="AB87" s="18"/>
      <c r="AC87" s="18"/>
    </row>
    <row r="88" spans="1:39" ht="12.75" customHeight="1" x14ac:dyDescent="0.25">
      <c r="B88" s="58" t="s">
        <v>163</v>
      </c>
      <c r="C88" s="16" t="s">
        <v>31</v>
      </c>
      <c r="D88" s="16" t="s">
        <v>1445</v>
      </c>
      <c r="E88" s="72" t="s">
        <v>2545</v>
      </c>
      <c r="F88" s="73" t="s">
        <v>2544</v>
      </c>
      <c r="G88" s="74" t="s">
        <v>1531</v>
      </c>
      <c r="H88" s="20" t="s">
        <v>33</v>
      </c>
      <c r="I88" s="21">
        <v>0</v>
      </c>
      <c r="J88" s="16" t="s">
        <v>34</v>
      </c>
      <c r="K88" s="16" t="s">
        <v>64</v>
      </c>
      <c r="L88" s="17" t="s">
        <v>45</v>
      </c>
      <c r="M88" s="16" t="s">
        <v>37</v>
      </c>
      <c r="N88" s="16" t="s">
        <v>38</v>
      </c>
      <c r="O88" s="16" t="s">
        <v>39</v>
      </c>
      <c r="P88" s="16" t="s">
        <v>40</v>
      </c>
      <c r="Q88" s="62">
        <v>839</v>
      </c>
      <c r="R88" s="63" t="s">
        <v>49</v>
      </c>
      <c r="S88" s="16">
        <v>3</v>
      </c>
      <c r="T88" s="33">
        <v>5074.4399999999996</v>
      </c>
      <c r="U88" s="33">
        <f t="shared" si="2"/>
        <v>15223.32</v>
      </c>
      <c r="V88" s="22">
        <f t="shared" si="3"/>
        <v>17050.118400000003</v>
      </c>
      <c r="W88" s="23"/>
      <c r="X88" s="24">
        <v>2017</v>
      </c>
      <c r="Y88" s="24"/>
      <c r="Z88" s="18"/>
      <c r="AA88" s="18"/>
      <c r="AB88" s="18"/>
      <c r="AC88" s="18"/>
    </row>
    <row r="89" spans="1:39" ht="12.75" customHeight="1" x14ac:dyDescent="0.25">
      <c r="B89" s="58" t="s">
        <v>164</v>
      </c>
      <c r="C89" s="16" t="s">
        <v>31</v>
      </c>
      <c r="D89" s="16" t="s">
        <v>1446</v>
      </c>
      <c r="E89" s="75" t="s">
        <v>2547</v>
      </c>
      <c r="F89" s="76" t="s">
        <v>2546</v>
      </c>
      <c r="G89" s="74" t="s">
        <v>1532</v>
      </c>
      <c r="H89" s="20" t="s">
        <v>33</v>
      </c>
      <c r="I89" s="21">
        <v>0</v>
      </c>
      <c r="J89" s="16" t="s">
        <v>34</v>
      </c>
      <c r="K89" s="16" t="s">
        <v>44</v>
      </c>
      <c r="L89" s="17" t="s">
        <v>90</v>
      </c>
      <c r="M89" s="16" t="s">
        <v>37</v>
      </c>
      <c r="N89" s="16" t="s">
        <v>38</v>
      </c>
      <c r="O89" s="16" t="s">
        <v>39</v>
      </c>
      <c r="P89" s="16" t="s">
        <v>40</v>
      </c>
      <c r="Q89" s="62">
        <v>796</v>
      </c>
      <c r="R89" s="20" t="s">
        <v>42</v>
      </c>
      <c r="S89" s="16">
        <v>2</v>
      </c>
      <c r="T89" s="33">
        <v>16000</v>
      </c>
      <c r="U89" s="33">
        <f t="shared" si="2"/>
        <v>32000</v>
      </c>
      <c r="V89" s="22">
        <f t="shared" si="3"/>
        <v>35840</v>
      </c>
      <c r="W89" s="23"/>
      <c r="X89" s="24">
        <v>2017</v>
      </c>
      <c r="Y89" s="24"/>
      <c r="Z89" s="18"/>
      <c r="AA89" s="18"/>
      <c r="AB89" s="18"/>
      <c r="AC89" s="18"/>
    </row>
    <row r="90" spans="1:39" ht="12.75" customHeight="1" x14ac:dyDescent="0.25">
      <c r="B90" s="58" t="s">
        <v>165</v>
      </c>
      <c r="C90" s="16" t="s">
        <v>31</v>
      </c>
      <c r="D90" s="16" t="s">
        <v>1447</v>
      </c>
      <c r="E90" s="75" t="s">
        <v>2549</v>
      </c>
      <c r="F90" s="76" t="s">
        <v>2548</v>
      </c>
      <c r="G90" s="74" t="s">
        <v>1533</v>
      </c>
      <c r="H90" s="20" t="s">
        <v>33</v>
      </c>
      <c r="I90" s="21">
        <v>0</v>
      </c>
      <c r="J90" s="16" t="s">
        <v>34</v>
      </c>
      <c r="K90" s="16" t="s">
        <v>44</v>
      </c>
      <c r="L90" s="17" t="s">
        <v>90</v>
      </c>
      <c r="M90" s="16" t="s">
        <v>37</v>
      </c>
      <c r="N90" s="16" t="s">
        <v>38</v>
      </c>
      <c r="O90" s="16" t="s">
        <v>39</v>
      </c>
      <c r="P90" s="16" t="s">
        <v>40</v>
      </c>
      <c r="Q90" s="62">
        <v>796</v>
      </c>
      <c r="R90" s="20" t="s">
        <v>42</v>
      </c>
      <c r="S90" s="16">
        <v>1</v>
      </c>
      <c r="T90" s="33">
        <v>53691.69</v>
      </c>
      <c r="U90" s="33">
        <f t="shared" si="2"/>
        <v>53691.69</v>
      </c>
      <c r="V90" s="22">
        <f t="shared" si="3"/>
        <v>60134.692800000012</v>
      </c>
      <c r="W90" s="23"/>
      <c r="X90" s="24">
        <v>2017</v>
      </c>
      <c r="Y90" s="24"/>
      <c r="Z90" s="18"/>
      <c r="AA90" s="18"/>
      <c r="AB90" s="18"/>
      <c r="AC90" s="18"/>
    </row>
    <row r="91" spans="1:39" ht="12.75" customHeight="1" x14ac:dyDescent="0.25">
      <c r="B91" s="58" t="s">
        <v>168</v>
      </c>
      <c r="C91" s="16" t="s">
        <v>31</v>
      </c>
      <c r="D91" s="16" t="s">
        <v>1448</v>
      </c>
      <c r="E91" s="143" t="s">
        <v>1522</v>
      </c>
      <c r="F91" s="53" t="s">
        <v>2670</v>
      </c>
      <c r="G91" s="75" t="s">
        <v>1534</v>
      </c>
      <c r="H91" s="20" t="s">
        <v>33</v>
      </c>
      <c r="I91" s="21">
        <v>0</v>
      </c>
      <c r="J91" s="16" t="s">
        <v>34</v>
      </c>
      <c r="K91" s="16" t="s">
        <v>44</v>
      </c>
      <c r="L91" s="17" t="s">
        <v>45</v>
      </c>
      <c r="M91" s="16" t="s">
        <v>37</v>
      </c>
      <c r="N91" s="16" t="s">
        <v>38</v>
      </c>
      <c r="O91" s="16" t="s">
        <v>39</v>
      </c>
      <c r="P91" s="16" t="s">
        <v>40</v>
      </c>
      <c r="Q91" s="62">
        <v>796</v>
      </c>
      <c r="R91" s="20" t="s">
        <v>42</v>
      </c>
      <c r="S91" s="16">
        <v>2</v>
      </c>
      <c r="T91" s="33">
        <v>11447</v>
      </c>
      <c r="U91" s="33">
        <f t="shared" si="2"/>
        <v>22894</v>
      </c>
      <c r="V91" s="22">
        <f t="shared" si="3"/>
        <v>25641.280000000002</v>
      </c>
      <c r="W91" s="23"/>
      <c r="X91" s="24">
        <v>2017</v>
      </c>
      <c r="Y91" s="24"/>
      <c r="Z91" s="18"/>
      <c r="AA91" s="18"/>
      <c r="AB91" s="18"/>
      <c r="AC91" s="18"/>
    </row>
    <row r="92" spans="1:39" ht="12.75" customHeight="1" x14ac:dyDescent="0.25">
      <c r="B92" s="58" t="s">
        <v>170</v>
      </c>
      <c r="C92" s="16" t="s">
        <v>31</v>
      </c>
      <c r="D92" s="16" t="s">
        <v>1449</v>
      </c>
      <c r="E92" s="143" t="s">
        <v>2551</v>
      </c>
      <c r="F92" s="76" t="s">
        <v>2550</v>
      </c>
      <c r="G92" s="74" t="s">
        <v>1535</v>
      </c>
      <c r="H92" s="20" t="s">
        <v>33</v>
      </c>
      <c r="I92" s="21">
        <v>0</v>
      </c>
      <c r="J92" s="16" t="s">
        <v>34</v>
      </c>
      <c r="K92" s="16" t="s">
        <v>44</v>
      </c>
      <c r="L92" s="17" t="s">
        <v>90</v>
      </c>
      <c r="M92" s="16" t="s">
        <v>37</v>
      </c>
      <c r="N92" s="16" t="s">
        <v>38</v>
      </c>
      <c r="O92" s="16" t="s">
        <v>39</v>
      </c>
      <c r="P92" s="16" t="s">
        <v>40</v>
      </c>
      <c r="Q92" s="62">
        <v>796</v>
      </c>
      <c r="R92" s="20" t="s">
        <v>42</v>
      </c>
      <c r="S92" s="16">
        <v>2</v>
      </c>
      <c r="T92" s="33">
        <v>40346.129999999997</v>
      </c>
      <c r="U92" s="33">
        <f t="shared" si="2"/>
        <v>80692.259999999995</v>
      </c>
      <c r="V92" s="22">
        <f t="shared" si="3"/>
        <v>90375.331200000001</v>
      </c>
      <c r="W92" s="23"/>
      <c r="X92" s="24">
        <v>2017</v>
      </c>
      <c r="Y92" s="24"/>
      <c r="Z92" s="18"/>
      <c r="AA92" s="18"/>
      <c r="AB92" s="18"/>
      <c r="AC92" s="18"/>
    </row>
    <row r="93" spans="1:39" ht="12.75" customHeight="1" x14ac:dyDescent="0.25">
      <c r="B93" s="58" t="s">
        <v>171</v>
      </c>
      <c r="C93" s="16" t="s">
        <v>31</v>
      </c>
      <c r="D93" s="16" t="s">
        <v>1450</v>
      </c>
      <c r="E93" s="143" t="s">
        <v>2552</v>
      </c>
      <c r="F93" s="73" t="s">
        <v>2671</v>
      </c>
      <c r="G93" s="74" t="s">
        <v>1536</v>
      </c>
      <c r="H93" s="20" t="s">
        <v>33</v>
      </c>
      <c r="I93" s="21">
        <v>0</v>
      </c>
      <c r="J93" s="16" t="s">
        <v>34</v>
      </c>
      <c r="K93" s="16" t="s">
        <v>64</v>
      </c>
      <c r="L93" s="17" t="s">
        <v>90</v>
      </c>
      <c r="M93" s="16" t="s">
        <v>37</v>
      </c>
      <c r="N93" s="16" t="s">
        <v>38</v>
      </c>
      <c r="O93" s="16" t="s">
        <v>39</v>
      </c>
      <c r="P93" s="16" t="s">
        <v>40</v>
      </c>
      <c r="Q93" s="62">
        <v>796</v>
      </c>
      <c r="R93" s="20" t="s">
        <v>42</v>
      </c>
      <c r="S93" s="16">
        <v>1</v>
      </c>
      <c r="T93" s="33">
        <v>50000</v>
      </c>
      <c r="U93" s="33">
        <f t="shared" si="2"/>
        <v>50000</v>
      </c>
      <c r="V93" s="22">
        <f t="shared" si="3"/>
        <v>56000.000000000007</v>
      </c>
      <c r="W93" s="23"/>
      <c r="X93" s="24">
        <v>2017</v>
      </c>
      <c r="Y93" s="24"/>
      <c r="Z93" s="18"/>
      <c r="AA93" s="18"/>
      <c r="AB93" s="18"/>
      <c r="AC93" s="18"/>
    </row>
    <row r="94" spans="1:39" ht="12.75" customHeight="1" x14ac:dyDescent="0.25">
      <c r="B94" s="58" t="s">
        <v>172</v>
      </c>
      <c r="C94" s="16" t="s">
        <v>31</v>
      </c>
      <c r="D94" s="16" t="s">
        <v>1450</v>
      </c>
      <c r="E94" s="143" t="s">
        <v>2552</v>
      </c>
      <c r="F94" s="73" t="s">
        <v>2671</v>
      </c>
      <c r="G94" s="74" t="s">
        <v>1537</v>
      </c>
      <c r="H94" s="20" t="s">
        <v>33</v>
      </c>
      <c r="I94" s="21">
        <v>0</v>
      </c>
      <c r="J94" s="16" t="s">
        <v>34</v>
      </c>
      <c r="K94" s="16" t="s">
        <v>44</v>
      </c>
      <c r="L94" s="17" t="s">
        <v>90</v>
      </c>
      <c r="M94" s="16" t="s">
        <v>37</v>
      </c>
      <c r="N94" s="16" t="s">
        <v>38</v>
      </c>
      <c r="O94" s="16" t="s">
        <v>39</v>
      </c>
      <c r="P94" s="16" t="s">
        <v>40</v>
      </c>
      <c r="Q94" s="62">
        <v>796</v>
      </c>
      <c r="R94" s="20" t="s">
        <v>42</v>
      </c>
      <c r="S94" s="16">
        <v>2</v>
      </c>
      <c r="T94" s="33">
        <v>45000</v>
      </c>
      <c r="U94" s="33">
        <f t="shared" si="2"/>
        <v>90000</v>
      </c>
      <c r="V94" s="22">
        <f t="shared" si="3"/>
        <v>100800.00000000001</v>
      </c>
      <c r="W94" s="23"/>
      <c r="X94" s="24">
        <v>2017</v>
      </c>
      <c r="Y94" s="24"/>
      <c r="Z94" s="18"/>
      <c r="AA94" s="18"/>
      <c r="AB94" s="18"/>
      <c r="AC94" s="18"/>
    </row>
    <row r="95" spans="1:39" ht="12.75" customHeight="1" x14ac:dyDescent="0.25">
      <c r="B95" s="58" t="s">
        <v>173</v>
      </c>
      <c r="C95" s="16" t="s">
        <v>31</v>
      </c>
      <c r="D95" s="16" t="s">
        <v>1450</v>
      </c>
      <c r="E95" s="143" t="s">
        <v>2552</v>
      </c>
      <c r="F95" s="73" t="s">
        <v>2671</v>
      </c>
      <c r="G95" s="74" t="s">
        <v>1538</v>
      </c>
      <c r="H95" s="20" t="s">
        <v>33</v>
      </c>
      <c r="I95" s="21">
        <v>0</v>
      </c>
      <c r="J95" s="16" t="s">
        <v>34</v>
      </c>
      <c r="K95" s="16" t="s">
        <v>44</v>
      </c>
      <c r="L95" s="17" t="s">
        <v>90</v>
      </c>
      <c r="M95" s="16" t="s">
        <v>37</v>
      </c>
      <c r="N95" s="16" t="s">
        <v>38</v>
      </c>
      <c r="O95" s="16" t="s">
        <v>39</v>
      </c>
      <c r="P95" s="16" t="s">
        <v>40</v>
      </c>
      <c r="Q95" s="62">
        <v>796</v>
      </c>
      <c r="R95" s="20" t="s">
        <v>42</v>
      </c>
      <c r="S95" s="16">
        <v>3</v>
      </c>
      <c r="T95" s="33">
        <v>40000</v>
      </c>
      <c r="U95" s="33">
        <f t="shared" si="2"/>
        <v>120000</v>
      </c>
      <c r="V95" s="22">
        <f t="shared" si="3"/>
        <v>134400</v>
      </c>
      <c r="W95" s="23"/>
      <c r="X95" s="24">
        <v>2017</v>
      </c>
      <c r="Y95" s="24"/>
      <c r="Z95" s="18"/>
      <c r="AA95" s="18"/>
      <c r="AB95" s="18"/>
      <c r="AC95" s="18"/>
    </row>
    <row r="96" spans="1:39" ht="12.75" customHeight="1" x14ac:dyDescent="0.25">
      <c r="B96" s="58" t="s">
        <v>174</v>
      </c>
      <c r="C96" s="16" t="s">
        <v>31</v>
      </c>
      <c r="D96" s="16" t="s">
        <v>1450</v>
      </c>
      <c r="E96" s="143" t="s">
        <v>2552</v>
      </c>
      <c r="F96" s="73" t="s">
        <v>2671</v>
      </c>
      <c r="G96" s="74" t="s">
        <v>1539</v>
      </c>
      <c r="H96" s="20" t="s">
        <v>33</v>
      </c>
      <c r="I96" s="21">
        <v>0</v>
      </c>
      <c r="J96" s="16" t="s">
        <v>34</v>
      </c>
      <c r="K96" s="16" t="s">
        <v>64</v>
      </c>
      <c r="L96" s="17" t="s">
        <v>90</v>
      </c>
      <c r="M96" s="16" t="s">
        <v>37</v>
      </c>
      <c r="N96" s="16" t="s">
        <v>38</v>
      </c>
      <c r="O96" s="16" t="s">
        <v>39</v>
      </c>
      <c r="P96" s="16" t="s">
        <v>40</v>
      </c>
      <c r="Q96" s="62">
        <v>796</v>
      </c>
      <c r="R96" s="20" t="s">
        <v>42</v>
      </c>
      <c r="S96" s="16">
        <v>4</v>
      </c>
      <c r="T96" s="33">
        <v>35000</v>
      </c>
      <c r="U96" s="33">
        <f t="shared" si="2"/>
        <v>140000</v>
      </c>
      <c r="V96" s="22">
        <f t="shared" si="3"/>
        <v>156800.00000000003</v>
      </c>
      <c r="W96" s="23"/>
      <c r="X96" s="24">
        <v>2017</v>
      </c>
      <c r="Y96" s="24"/>
      <c r="Z96" s="18"/>
      <c r="AA96" s="18"/>
      <c r="AB96" s="18"/>
      <c r="AC96" s="18"/>
    </row>
    <row r="97" spans="2:29" ht="12.75" customHeight="1" x14ac:dyDescent="0.25">
      <c r="B97" s="58" t="s">
        <v>175</v>
      </c>
      <c r="C97" s="16" t="s">
        <v>31</v>
      </c>
      <c r="D97" s="16" t="s">
        <v>1450</v>
      </c>
      <c r="E97" s="143" t="s">
        <v>2552</v>
      </c>
      <c r="F97" s="73" t="s">
        <v>2671</v>
      </c>
      <c r="G97" s="74" t="s">
        <v>1540</v>
      </c>
      <c r="H97" s="20" t="s">
        <v>33</v>
      </c>
      <c r="I97" s="21">
        <v>0</v>
      </c>
      <c r="J97" s="16" t="s">
        <v>34</v>
      </c>
      <c r="K97" s="16" t="s">
        <v>44</v>
      </c>
      <c r="L97" s="17" t="s">
        <v>90</v>
      </c>
      <c r="M97" s="16" t="s">
        <v>37</v>
      </c>
      <c r="N97" s="16" t="s">
        <v>38</v>
      </c>
      <c r="O97" s="16" t="s">
        <v>39</v>
      </c>
      <c r="P97" s="16" t="s">
        <v>40</v>
      </c>
      <c r="Q97" s="62">
        <v>796</v>
      </c>
      <c r="R97" s="20" t="s">
        <v>42</v>
      </c>
      <c r="S97" s="16">
        <v>8</v>
      </c>
      <c r="T97" s="33">
        <v>30000</v>
      </c>
      <c r="U97" s="33">
        <f t="shared" si="2"/>
        <v>240000</v>
      </c>
      <c r="V97" s="22">
        <f t="shared" si="3"/>
        <v>268800</v>
      </c>
      <c r="W97" s="23"/>
      <c r="X97" s="24">
        <v>2017</v>
      </c>
      <c r="Y97" s="24"/>
      <c r="Z97" s="18"/>
      <c r="AA97" s="18"/>
      <c r="AB97" s="18"/>
      <c r="AC97" s="18"/>
    </row>
    <row r="98" spans="2:29" ht="12.75" customHeight="1" x14ac:dyDescent="0.25">
      <c r="B98" s="58" t="s">
        <v>176</v>
      </c>
      <c r="C98" s="16" t="s">
        <v>31</v>
      </c>
      <c r="D98" s="16" t="s">
        <v>1450</v>
      </c>
      <c r="E98" s="143" t="s">
        <v>2552</v>
      </c>
      <c r="F98" s="73" t="s">
        <v>2671</v>
      </c>
      <c r="G98" s="74" t="s">
        <v>1541</v>
      </c>
      <c r="H98" s="20" t="s">
        <v>33</v>
      </c>
      <c r="I98" s="21">
        <v>0</v>
      </c>
      <c r="J98" s="16" t="s">
        <v>34</v>
      </c>
      <c r="K98" s="16" t="s">
        <v>44</v>
      </c>
      <c r="L98" s="17" t="s">
        <v>90</v>
      </c>
      <c r="M98" s="16" t="s">
        <v>37</v>
      </c>
      <c r="N98" s="16" t="s">
        <v>38</v>
      </c>
      <c r="O98" s="16" t="s">
        <v>39</v>
      </c>
      <c r="P98" s="16" t="s">
        <v>40</v>
      </c>
      <c r="Q98" s="62">
        <v>796</v>
      </c>
      <c r="R98" s="20" t="s">
        <v>42</v>
      </c>
      <c r="S98" s="16">
        <v>30</v>
      </c>
      <c r="T98" s="33">
        <v>8000</v>
      </c>
      <c r="U98" s="33">
        <f t="shared" si="2"/>
        <v>240000</v>
      </c>
      <c r="V98" s="22">
        <f t="shared" si="3"/>
        <v>268800</v>
      </c>
      <c r="W98" s="23"/>
      <c r="X98" s="24">
        <v>2017</v>
      </c>
      <c r="Y98" s="24"/>
      <c r="Z98" s="18"/>
      <c r="AA98" s="18"/>
      <c r="AB98" s="18"/>
      <c r="AC98" s="18"/>
    </row>
    <row r="99" spans="2:29" ht="12.75" customHeight="1" x14ac:dyDescent="0.25">
      <c r="B99" s="58" t="s">
        <v>177</v>
      </c>
      <c r="C99" s="16" t="s">
        <v>31</v>
      </c>
      <c r="D99" s="16" t="s">
        <v>1450</v>
      </c>
      <c r="E99" s="143" t="s">
        <v>2552</v>
      </c>
      <c r="F99" s="73" t="s">
        <v>2671</v>
      </c>
      <c r="G99" s="74" t="s">
        <v>1542</v>
      </c>
      <c r="H99" s="20" t="s">
        <v>33</v>
      </c>
      <c r="I99" s="21">
        <v>0</v>
      </c>
      <c r="J99" s="16" t="s">
        <v>34</v>
      </c>
      <c r="K99" s="16" t="s">
        <v>64</v>
      </c>
      <c r="L99" s="17" t="s">
        <v>90</v>
      </c>
      <c r="M99" s="16" t="s">
        <v>37</v>
      </c>
      <c r="N99" s="16" t="s">
        <v>38</v>
      </c>
      <c r="O99" s="16" t="s">
        <v>39</v>
      </c>
      <c r="P99" s="16" t="s">
        <v>40</v>
      </c>
      <c r="Q99" s="62">
        <v>796</v>
      </c>
      <c r="R99" s="20" t="s">
        <v>42</v>
      </c>
      <c r="S99" s="16">
        <v>30</v>
      </c>
      <c r="T99" s="33">
        <v>6000</v>
      </c>
      <c r="U99" s="33">
        <f t="shared" si="2"/>
        <v>180000</v>
      </c>
      <c r="V99" s="22">
        <f t="shared" si="3"/>
        <v>201600.00000000003</v>
      </c>
      <c r="W99" s="23"/>
      <c r="X99" s="24">
        <v>2017</v>
      </c>
      <c r="Y99" s="24"/>
      <c r="Z99" s="18"/>
      <c r="AA99" s="18"/>
      <c r="AB99" s="18"/>
      <c r="AC99" s="18"/>
    </row>
    <row r="100" spans="2:29" ht="12.75" customHeight="1" x14ac:dyDescent="0.25">
      <c r="B100" s="58" t="s">
        <v>178</v>
      </c>
      <c r="C100" s="16" t="s">
        <v>31</v>
      </c>
      <c r="D100" s="16" t="s">
        <v>1450</v>
      </c>
      <c r="E100" s="143" t="s">
        <v>2552</v>
      </c>
      <c r="F100" s="73" t="s">
        <v>2671</v>
      </c>
      <c r="G100" s="74" t="s">
        <v>1543</v>
      </c>
      <c r="H100" s="20" t="s">
        <v>33</v>
      </c>
      <c r="I100" s="21">
        <v>0</v>
      </c>
      <c r="J100" s="16" t="s">
        <v>34</v>
      </c>
      <c r="K100" s="16" t="s">
        <v>44</v>
      </c>
      <c r="L100" s="17" t="s">
        <v>90</v>
      </c>
      <c r="M100" s="16" t="s">
        <v>37</v>
      </c>
      <c r="N100" s="16" t="s">
        <v>38</v>
      </c>
      <c r="O100" s="16" t="s">
        <v>39</v>
      </c>
      <c r="P100" s="16" t="s">
        <v>40</v>
      </c>
      <c r="Q100" s="62">
        <v>796</v>
      </c>
      <c r="R100" s="20" t="s">
        <v>42</v>
      </c>
      <c r="S100" s="16">
        <v>30</v>
      </c>
      <c r="T100" s="33">
        <v>4000</v>
      </c>
      <c r="U100" s="33">
        <f t="shared" si="2"/>
        <v>120000</v>
      </c>
      <c r="V100" s="22">
        <f t="shared" si="3"/>
        <v>134400</v>
      </c>
      <c r="W100" s="23"/>
      <c r="X100" s="24">
        <v>2017</v>
      </c>
      <c r="Y100" s="24"/>
      <c r="Z100" s="18"/>
      <c r="AA100" s="18"/>
      <c r="AB100" s="18"/>
      <c r="AC100" s="18"/>
    </row>
    <row r="101" spans="2:29" ht="12.75" customHeight="1" x14ac:dyDescent="0.25">
      <c r="B101" s="58" t="s">
        <v>179</v>
      </c>
      <c r="C101" s="16" t="s">
        <v>31</v>
      </c>
      <c r="D101" s="16" t="s">
        <v>1450</v>
      </c>
      <c r="E101" s="143" t="s">
        <v>2552</v>
      </c>
      <c r="F101" s="73" t="s">
        <v>2671</v>
      </c>
      <c r="G101" s="74" t="s">
        <v>1544</v>
      </c>
      <c r="H101" s="20" t="s">
        <v>33</v>
      </c>
      <c r="I101" s="21">
        <v>0</v>
      </c>
      <c r="J101" s="16" t="s">
        <v>34</v>
      </c>
      <c r="K101" s="16" t="s">
        <v>44</v>
      </c>
      <c r="L101" s="17" t="s">
        <v>90</v>
      </c>
      <c r="M101" s="16" t="s">
        <v>37</v>
      </c>
      <c r="N101" s="16" t="s">
        <v>38</v>
      </c>
      <c r="O101" s="16" t="s">
        <v>39</v>
      </c>
      <c r="P101" s="16" t="s">
        <v>40</v>
      </c>
      <c r="Q101" s="62">
        <v>796</v>
      </c>
      <c r="R101" s="20" t="s">
        <v>42</v>
      </c>
      <c r="S101" s="16">
        <v>30</v>
      </c>
      <c r="T101" s="33">
        <v>2000</v>
      </c>
      <c r="U101" s="33">
        <f t="shared" si="2"/>
        <v>60000</v>
      </c>
      <c r="V101" s="22">
        <f t="shared" si="3"/>
        <v>67200</v>
      </c>
      <c r="W101" s="23"/>
      <c r="X101" s="24">
        <v>2017</v>
      </c>
      <c r="Y101" s="24"/>
      <c r="Z101" s="18"/>
      <c r="AA101" s="18"/>
      <c r="AB101" s="18"/>
      <c r="AC101" s="18"/>
    </row>
    <row r="102" spans="2:29" ht="12.75" customHeight="1" x14ac:dyDescent="0.25">
      <c r="B102" s="58" t="s">
        <v>180</v>
      </c>
      <c r="C102" s="16" t="s">
        <v>31</v>
      </c>
      <c r="D102" s="16" t="s">
        <v>1451</v>
      </c>
      <c r="E102" s="143" t="s">
        <v>2556</v>
      </c>
      <c r="F102" s="73" t="s">
        <v>2553</v>
      </c>
      <c r="G102" s="74" t="s">
        <v>1545</v>
      </c>
      <c r="H102" s="20" t="s">
        <v>33</v>
      </c>
      <c r="I102" s="21">
        <v>0</v>
      </c>
      <c r="J102" s="16" t="s">
        <v>34</v>
      </c>
      <c r="K102" s="16" t="s">
        <v>64</v>
      </c>
      <c r="L102" s="17" t="s">
        <v>134</v>
      </c>
      <c r="M102" s="16" t="s">
        <v>37</v>
      </c>
      <c r="N102" s="16" t="s">
        <v>38</v>
      </c>
      <c r="O102" s="16" t="s">
        <v>39</v>
      </c>
      <c r="P102" s="16" t="s">
        <v>40</v>
      </c>
      <c r="Q102" s="62">
        <v>778</v>
      </c>
      <c r="R102" s="63" t="s">
        <v>83</v>
      </c>
      <c r="S102" s="16">
        <v>10</v>
      </c>
      <c r="T102" s="33">
        <v>1500</v>
      </c>
      <c r="U102" s="33">
        <f t="shared" si="2"/>
        <v>15000</v>
      </c>
      <c r="V102" s="22">
        <f t="shared" si="3"/>
        <v>16800</v>
      </c>
      <c r="W102" s="23"/>
      <c r="X102" s="24">
        <v>2017</v>
      </c>
      <c r="Y102" s="24"/>
      <c r="Z102" s="18"/>
      <c r="AA102" s="18"/>
      <c r="AB102" s="18"/>
      <c r="AC102" s="18"/>
    </row>
    <row r="103" spans="2:29" ht="12.75" customHeight="1" x14ac:dyDescent="0.25">
      <c r="B103" s="58" t="s">
        <v>181</v>
      </c>
      <c r="C103" s="16" t="s">
        <v>31</v>
      </c>
      <c r="D103" s="16" t="s">
        <v>1452</v>
      </c>
      <c r="E103" s="143" t="s">
        <v>2554</v>
      </c>
      <c r="F103" s="73" t="s">
        <v>2555</v>
      </c>
      <c r="G103" s="74" t="s">
        <v>1546</v>
      </c>
      <c r="H103" s="20" t="s">
        <v>33</v>
      </c>
      <c r="I103" s="21">
        <v>0</v>
      </c>
      <c r="J103" s="16" t="s">
        <v>34</v>
      </c>
      <c r="K103" s="16" t="s">
        <v>44</v>
      </c>
      <c r="L103" s="17" t="s">
        <v>134</v>
      </c>
      <c r="M103" s="16" t="s">
        <v>37</v>
      </c>
      <c r="N103" s="16" t="s">
        <v>38</v>
      </c>
      <c r="O103" s="16" t="s">
        <v>39</v>
      </c>
      <c r="P103" s="16" t="s">
        <v>40</v>
      </c>
      <c r="Q103" s="62">
        <v>778</v>
      </c>
      <c r="R103" s="63" t="s">
        <v>83</v>
      </c>
      <c r="S103" s="16">
        <v>10</v>
      </c>
      <c r="T103" s="33">
        <v>2000</v>
      </c>
      <c r="U103" s="33">
        <f t="shared" si="2"/>
        <v>20000</v>
      </c>
      <c r="V103" s="22">
        <f t="shared" si="3"/>
        <v>22400.000000000004</v>
      </c>
      <c r="W103" s="23"/>
      <c r="X103" s="24">
        <v>2017</v>
      </c>
      <c r="Y103" s="24"/>
      <c r="Z103" s="18"/>
      <c r="AA103" s="18"/>
      <c r="AB103" s="18"/>
      <c r="AC103" s="18"/>
    </row>
    <row r="104" spans="2:29" ht="12.75" customHeight="1" x14ac:dyDescent="0.25">
      <c r="B104" s="58" t="s">
        <v>182</v>
      </c>
      <c r="C104" s="16" t="s">
        <v>31</v>
      </c>
      <c r="D104" s="16" t="s">
        <v>1453</v>
      </c>
      <c r="E104" s="73" t="s">
        <v>2554</v>
      </c>
      <c r="F104" s="73" t="s">
        <v>2557</v>
      </c>
      <c r="G104" s="74" t="s">
        <v>1547</v>
      </c>
      <c r="H104" s="20" t="s">
        <v>33</v>
      </c>
      <c r="I104" s="21">
        <v>0</v>
      </c>
      <c r="J104" s="16" t="s">
        <v>34</v>
      </c>
      <c r="K104" s="16" t="s">
        <v>44</v>
      </c>
      <c r="L104" s="17" t="s">
        <v>134</v>
      </c>
      <c r="M104" s="16" t="s">
        <v>37</v>
      </c>
      <c r="N104" s="16" t="s">
        <v>38</v>
      </c>
      <c r="O104" s="16" t="s">
        <v>39</v>
      </c>
      <c r="P104" s="16" t="s">
        <v>40</v>
      </c>
      <c r="Q104" s="62">
        <v>778</v>
      </c>
      <c r="R104" s="63" t="s">
        <v>83</v>
      </c>
      <c r="S104" s="16">
        <v>20</v>
      </c>
      <c r="T104" s="33">
        <v>1800</v>
      </c>
      <c r="U104" s="33">
        <f t="shared" si="2"/>
        <v>36000</v>
      </c>
      <c r="V104" s="22">
        <f t="shared" si="3"/>
        <v>40320.000000000007</v>
      </c>
      <c r="W104" s="23"/>
      <c r="X104" s="24">
        <v>2017</v>
      </c>
      <c r="Y104" s="24"/>
      <c r="Z104" s="18"/>
      <c r="AA104" s="18"/>
      <c r="AB104" s="18"/>
      <c r="AC104" s="18"/>
    </row>
    <row r="105" spans="2:29" ht="12.75" customHeight="1" x14ac:dyDescent="0.25">
      <c r="B105" s="58" t="s">
        <v>183</v>
      </c>
      <c r="C105" s="16" t="s">
        <v>31</v>
      </c>
      <c r="D105" s="16" t="s">
        <v>1454</v>
      </c>
      <c r="E105" s="73" t="s">
        <v>2559</v>
      </c>
      <c r="F105" s="73" t="s">
        <v>2558</v>
      </c>
      <c r="G105" s="74" t="s">
        <v>1548</v>
      </c>
      <c r="H105" s="20" t="s">
        <v>33</v>
      </c>
      <c r="I105" s="21">
        <v>0</v>
      </c>
      <c r="J105" s="16" t="s">
        <v>34</v>
      </c>
      <c r="K105" s="16" t="s">
        <v>44</v>
      </c>
      <c r="L105" s="17" t="s">
        <v>134</v>
      </c>
      <c r="M105" s="16" t="s">
        <v>37</v>
      </c>
      <c r="N105" s="16" t="s">
        <v>38</v>
      </c>
      <c r="O105" s="16" t="s">
        <v>39</v>
      </c>
      <c r="P105" s="16" t="s">
        <v>40</v>
      </c>
      <c r="Q105" s="62">
        <v>796</v>
      </c>
      <c r="R105" s="20" t="s">
        <v>42</v>
      </c>
      <c r="S105" s="16">
        <v>10</v>
      </c>
      <c r="T105" s="33">
        <v>700</v>
      </c>
      <c r="U105" s="33">
        <f t="shared" si="2"/>
        <v>7000</v>
      </c>
      <c r="V105" s="22">
        <f t="shared" si="3"/>
        <v>7840.0000000000009</v>
      </c>
      <c r="W105" s="23"/>
      <c r="X105" s="24">
        <v>2017</v>
      </c>
      <c r="Y105" s="24"/>
      <c r="Z105" s="18"/>
      <c r="AA105" s="18"/>
      <c r="AB105" s="18"/>
      <c r="AC105" s="18"/>
    </row>
    <row r="106" spans="2:29" ht="12.75" customHeight="1" x14ac:dyDescent="0.25">
      <c r="B106" s="58" t="s">
        <v>184</v>
      </c>
      <c r="C106" s="16" t="s">
        <v>31</v>
      </c>
      <c r="D106" s="16" t="s">
        <v>1455</v>
      </c>
      <c r="E106" s="77" t="s">
        <v>2561</v>
      </c>
      <c r="F106" s="73" t="s">
        <v>2560</v>
      </c>
      <c r="G106" s="74" t="s">
        <v>1549</v>
      </c>
      <c r="H106" s="20" t="s">
        <v>33</v>
      </c>
      <c r="I106" s="21">
        <v>0</v>
      </c>
      <c r="J106" s="16" t="s">
        <v>34</v>
      </c>
      <c r="K106" s="16" t="s">
        <v>64</v>
      </c>
      <c r="L106" s="17" t="s">
        <v>134</v>
      </c>
      <c r="M106" s="16" t="s">
        <v>37</v>
      </c>
      <c r="N106" s="16" t="s">
        <v>38</v>
      </c>
      <c r="O106" s="16" t="s">
        <v>39</v>
      </c>
      <c r="P106" s="16" t="s">
        <v>40</v>
      </c>
      <c r="Q106" s="62">
        <v>796</v>
      </c>
      <c r="R106" s="20" t="s">
        <v>42</v>
      </c>
      <c r="S106" s="16">
        <v>3</v>
      </c>
      <c r="T106" s="33">
        <v>10000</v>
      </c>
      <c r="U106" s="33">
        <f t="shared" si="2"/>
        <v>30000</v>
      </c>
      <c r="V106" s="22">
        <f t="shared" si="3"/>
        <v>33600</v>
      </c>
      <c r="W106" s="23"/>
      <c r="X106" s="24">
        <v>2017</v>
      </c>
      <c r="Y106" s="24"/>
      <c r="Z106" s="18"/>
      <c r="AA106" s="18"/>
      <c r="AB106" s="18"/>
      <c r="AC106" s="18"/>
    </row>
    <row r="107" spans="2:29" ht="12.75" customHeight="1" x14ac:dyDescent="0.25">
      <c r="B107" s="58" t="s">
        <v>185</v>
      </c>
      <c r="C107" s="16" t="s">
        <v>31</v>
      </c>
      <c r="D107" s="16" t="s">
        <v>1455</v>
      </c>
      <c r="E107" s="77" t="s">
        <v>2561</v>
      </c>
      <c r="F107" s="73" t="s">
        <v>2560</v>
      </c>
      <c r="G107" s="74" t="s">
        <v>1550</v>
      </c>
      <c r="H107" s="20" t="s">
        <v>33</v>
      </c>
      <c r="I107" s="21">
        <v>0</v>
      </c>
      <c r="J107" s="16" t="s">
        <v>34</v>
      </c>
      <c r="K107" s="16" t="s">
        <v>44</v>
      </c>
      <c r="L107" s="17" t="s">
        <v>134</v>
      </c>
      <c r="M107" s="16" t="s">
        <v>37</v>
      </c>
      <c r="N107" s="16" t="s">
        <v>38</v>
      </c>
      <c r="O107" s="16" t="s">
        <v>39</v>
      </c>
      <c r="P107" s="16" t="s">
        <v>40</v>
      </c>
      <c r="Q107" s="62">
        <v>796</v>
      </c>
      <c r="R107" s="20" t="s">
        <v>42</v>
      </c>
      <c r="S107" s="16">
        <v>3</v>
      </c>
      <c r="T107" s="33">
        <v>7000</v>
      </c>
      <c r="U107" s="33">
        <f t="shared" si="2"/>
        <v>21000</v>
      </c>
      <c r="V107" s="22">
        <f t="shared" si="3"/>
        <v>23520.000000000004</v>
      </c>
      <c r="W107" s="23"/>
      <c r="X107" s="24">
        <v>2017</v>
      </c>
      <c r="Y107" s="24"/>
      <c r="Z107" s="18"/>
      <c r="AA107" s="18"/>
      <c r="AB107" s="18"/>
      <c r="AC107" s="18"/>
    </row>
    <row r="108" spans="2:29" ht="12.75" customHeight="1" x14ac:dyDescent="0.25">
      <c r="B108" s="58" t="s">
        <v>188</v>
      </c>
      <c r="C108" s="16" t="s">
        <v>31</v>
      </c>
      <c r="D108" s="16" t="s">
        <v>1456</v>
      </c>
      <c r="E108" s="143" t="s">
        <v>2563</v>
      </c>
      <c r="F108" s="73" t="s">
        <v>2562</v>
      </c>
      <c r="G108" s="74" t="s">
        <v>1551</v>
      </c>
      <c r="H108" s="20" t="s">
        <v>33</v>
      </c>
      <c r="I108" s="21">
        <v>0</v>
      </c>
      <c r="J108" s="16" t="s">
        <v>34</v>
      </c>
      <c r="K108" s="16" t="s">
        <v>44</v>
      </c>
      <c r="L108" s="17" t="s">
        <v>90</v>
      </c>
      <c r="M108" s="16" t="s">
        <v>37</v>
      </c>
      <c r="N108" s="16" t="s">
        <v>38</v>
      </c>
      <c r="O108" s="16" t="s">
        <v>39</v>
      </c>
      <c r="P108" s="16" t="s">
        <v>40</v>
      </c>
      <c r="Q108" s="62">
        <v>704</v>
      </c>
      <c r="R108" s="63" t="s">
        <v>216</v>
      </c>
      <c r="S108" s="16">
        <v>5</v>
      </c>
      <c r="T108" s="33">
        <v>2600</v>
      </c>
      <c r="U108" s="33">
        <f t="shared" si="2"/>
        <v>13000</v>
      </c>
      <c r="V108" s="22">
        <f t="shared" si="3"/>
        <v>14560.000000000002</v>
      </c>
      <c r="W108" s="23"/>
      <c r="X108" s="24">
        <v>2017</v>
      </c>
      <c r="Y108" s="24"/>
      <c r="Z108" s="18"/>
      <c r="AA108" s="18"/>
      <c r="AB108" s="18"/>
      <c r="AC108" s="18"/>
    </row>
    <row r="109" spans="2:29" ht="12.75" customHeight="1" x14ac:dyDescent="0.25">
      <c r="B109" s="58" t="s">
        <v>190</v>
      </c>
      <c r="C109" s="16" t="s">
        <v>31</v>
      </c>
      <c r="D109" s="16" t="s">
        <v>1457</v>
      </c>
      <c r="E109" s="73" t="s">
        <v>2564</v>
      </c>
      <c r="F109" s="73" t="s">
        <v>2565</v>
      </c>
      <c r="G109" s="74" t="s">
        <v>1552</v>
      </c>
      <c r="H109" s="20" t="s">
        <v>33</v>
      </c>
      <c r="I109" s="21">
        <v>0</v>
      </c>
      <c r="J109" s="16" t="s">
        <v>34</v>
      </c>
      <c r="K109" s="16" t="s">
        <v>64</v>
      </c>
      <c r="L109" s="17" t="s">
        <v>90</v>
      </c>
      <c r="M109" s="16" t="s">
        <v>37</v>
      </c>
      <c r="N109" s="16" t="s">
        <v>38</v>
      </c>
      <c r="O109" s="16" t="s">
        <v>39</v>
      </c>
      <c r="P109" s="16" t="s">
        <v>40</v>
      </c>
      <c r="Q109" s="62">
        <v>796</v>
      </c>
      <c r="R109" s="20" t="s">
        <v>42</v>
      </c>
      <c r="S109" s="16">
        <v>10</v>
      </c>
      <c r="T109" s="33">
        <v>2600</v>
      </c>
      <c r="U109" s="33">
        <f t="shared" si="2"/>
        <v>26000</v>
      </c>
      <c r="V109" s="22">
        <f t="shared" si="3"/>
        <v>29120.000000000004</v>
      </c>
      <c r="W109" s="23"/>
      <c r="X109" s="24">
        <v>2017</v>
      </c>
      <c r="Y109" s="24"/>
      <c r="Z109" s="18"/>
      <c r="AA109" s="18"/>
      <c r="AB109" s="18"/>
      <c r="AC109" s="18"/>
    </row>
    <row r="110" spans="2:29" ht="12.75" customHeight="1" x14ac:dyDescent="0.25">
      <c r="B110" s="58" t="s">
        <v>191</v>
      </c>
      <c r="C110" s="16" t="s">
        <v>31</v>
      </c>
      <c r="D110" s="16" t="s">
        <v>1458</v>
      </c>
      <c r="E110" s="73" t="s">
        <v>1520</v>
      </c>
      <c r="F110" s="73" t="s">
        <v>2566</v>
      </c>
      <c r="G110" s="74" t="s">
        <v>1553</v>
      </c>
      <c r="H110" s="20" t="s">
        <v>33</v>
      </c>
      <c r="I110" s="21">
        <v>0</v>
      </c>
      <c r="J110" s="16" t="s">
        <v>34</v>
      </c>
      <c r="K110" s="16" t="s">
        <v>44</v>
      </c>
      <c r="L110" s="17" t="s">
        <v>134</v>
      </c>
      <c r="M110" s="16" t="s">
        <v>37</v>
      </c>
      <c r="N110" s="16" t="s">
        <v>38</v>
      </c>
      <c r="O110" s="16" t="s">
        <v>39</v>
      </c>
      <c r="P110" s="16" t="s">
        <v>40</v>
      </c>
      <c r="Q110" s="62">
        <v>796</v>
      </c>
      <c r="R110" s="20" t="s">
        <v>42</v>
      </c>
      <c r="S110" s="16">
        <v>10</v>
      </c>
      <c r="T110" s="33">
        <v>1000</v>
      </c>
      <c r="U110" s="33">
        <f t="shared" si="2"/>
        <v>10000</v>
      </c>
      <c r="V110" s="22">
        <f t="shared" si="3"/>
        <v>11200.000000000002</v>
      </c>
      <c r="W110" s="23"/>
      <c r="X110" s="24">
        <v>2017</v>
      </c>
      <c r="Y110" s="24"/>
      <c r="Z110" s="18"/>
      <c r="AA110" s="18"/>
      <c r="AB110" s="18"/>
      <c r="AC110" s="18"/>
    </row>
    <row r="111" spans="2:29" ht="12.75" customHeight="1" x14ac:dyDescent="0.25">
      <c r="B111" s="58" t="s">
        <v>192</v>
      </c>
      <c r="C111" s="16" t="s">
        <v>31</v>
      </c>
      <c r="D111" s="16" t="s">
        <v>1459</v>
      </c>
      <c r="E111" s="73" t="s">
        <v>2567</v>
      </c>
      <c r="F111" s="73" t="s">
        <v>2568</v>
      </c>
      <c r="G111" s="74" t="s">
        <v>1554</v>
      </c>
      <c r="H111" s="20" t="s">
        <v>33</v>
      </c>
      <c r="I111" s="21">
        <v>0</v>
      </c>
      <c r="J111" s="16" t="s">
        <v>34</v>
      </c>
      <c r="K111" s="16" t="s">
        <v>44</v>
      </c>
      <c r="L111" s="17" t="s">
        <v>45</v>
      </c>
      <c r="M111" s="16" t="s">
        <v>37</v>
      </c>
      <c r="N111" s="16" t="s">
        <v>38</v>
      </c>
      <c r="O111" s="16" t="s">
        <v>39</v>
      </c>
      <c r="P111" s="16" t="s">
        <v>40</v>
      </c>
      <c r="Q111" s="62">
        <v>736</v>
      </c>
      <c r="R111" s="63" t="s">
        <v>57</v>
      </c>
      <c r="S111" s="16">
        <v>1</v>
      </c>
      <c r="T111" s="33">
        <v>7500</v>
      </c>
      <c r="U111" s="33">
        <f t="shared" si="2"/>
        <v>7500</v>
      </c>
      <c r="V111" s="22">
        <f t="shared" si="3"/>
        <v>8400</v>
      </c>
      <c r="W111" s="137" t="s">
        <v>2473</v>
      </c>
      <c r="X111" s="24">
        <v>2017</v>
      </c>
      <c r="Y111" s="24"/>
      <c r="Z111" s="18"/>
      <c r="AA111" s="18"/>
      <c r="AB111" s="18"/>
      <c r="AC111" s="18"/>
    </row>
    <row r="112" spans="2:29" ht="12.75" customHeight="1" x14ac:dyDescent="0.25">
      <c r="B112" s="58" t="s">
        <v>193</v>
      </c>
      <c r="C112" s="16" t="s">
        <v>31</v>
      </c>
      <c r="D112" s="16" t="s">
        <v>1459</v>
      </c>
      <c r="E112" s="73" t="s">
        <v>2567</v>
      </c>
      <c r="F112" s="73" t="s">
        <v>2568</v>
      </c>
      <c r="G112" s="74" t="s">
        <v>1555</v>
      </c>
      <c r="H112" s="20" t="s">
        <v>33</v>
      </c>
      <c r="I112" s="21">
        <v>0</v>
      </c>
      <c r="J112" s="16" t="s">
        <v>34</v>
      </c>
      <c r="K112" s="16" t="s">
        <v>64</v>
      </c>
      <c r="L112" s="17" t="s">
        <v>45</v>
      </c>
      <c r="M112" s="16" t="s">
        <v>37</v>
      </c>
      <c r="N112" s="16" t="s">
        <v>38</v>
      </c>
      <c r="O112" s="16" t="s">
        <v>39</v>
      </c>
      <c r="P112" s="16" t="s">
        <v>40</v>
      </c>
      <c r="Q112" s="62">
        <v>736</v>
      </c>
      <c r="R112" s="63" t="s">
        <v>57</v>
      </c>
      <c r="S112" s="16">
        <v>1</v>
      </c>
      <c r="T112" s="33">
        <v>8000</v>
      </c>
      <c r="U112" s="33">
        <f t="shared" si="2"/>
        <v>8000</v>
      </c>
      <c r="V112" s="22">
        <f t="shared" si="3"/>
        <v>8960</v>
      </c>
      <c r="W112" s="137" t="s">
        <v>2473</v>
      </c>
      <c r="X112" s="24">
        <v>2017</v>
      </c>
      <c r="Y112" s="24"/>
      <c r="Z112" s="18"/>
      <c r="AA112" s="18"/>
      <c r="AB112" s="18"/>
      <c r="AC112" s="18"/>
    </row>
    <row r="113" spans="2:29" ht="12.75" customHeight="1" x14ac:dyDescent="0.25">
      <c r="B113" s="58" t="s">
        <v>194</v>
      </c>
      <c r="C113" s="16" t="s">
        <v>31</v>
      </c>
      <c r="D113" s="16" t="s">
        <v>1459</v>
      </c>
      <c r="E113" s="73" t="s">
        <v>2567</v>
      </c>
      <c r="F113" s="73" t="s">
        <v>2568</v>
      </c>
      <c r="G113" s="74" t="s">
        <v>1556</v>
      </c>
      <c r="H113" s="20" t="s">
        <v>33</v>
      </c>
      <c r="I113" s="21">
        <v>0</v>
      </c>
      <c r="J113" s="16" t="s">
        <v>34</v>
      </c>
      <c r="K113" s="16" t="s">
        <v>44</v>
      </c>
      <c r="L113" s="17" t="s">
        <v>45</v>
      </c>
      <c r="M113" s="16" t="s">
        <v>37</v>
      </c>
      <c r="N113" s="16" t="s">
        <v>38</v>
      </c>
      <c r="O113" s="16" t="s">
        <v>39</v>
      </c>
      <c r="P113" s="16" t="s">
        <v>40</v>
      </c>
      <c r="Q113" s="62">
        <v>736</v>
      </c>
      <c r="R113" s="63" t="s">
        <v>57</v>
      </c>
      <c r="S113" s="16">
        <v>1</v>
      </c>
      <c r="T113" s="33">
        <v>8500</v>
      </c>
      <c r="U113" s="33">
        <f t="shared" si="2"/>
        <v>8500</v>
      </c>
      <c r="V113" s="22">
        <f t="shared" si="3"/>
        <v>9520</v>
      </c>
      <c r="W113" s="137" t="s">
        <v>2473</v>
      </c>
      <c r="X113" s="24">
        <v>2017</v>
      </c>
      <c r="Y113" s="24"/>
      <c r="Z113" s="18"/>
      <c r="AA113" s="18"/>
      <c r="AB113" s="18"/>
      <c r="AC113" s="18"/>
    </row>
    <row r="114" spans="2:29" ht="12.75" customHeight="1" x14ac:dyDescent="0.25">
      <c r="B114" s="58" t="s">
        <v>195</v>
      </c>
      <c r="C114" s="16" t="s">
        <v>31</v>
      </c>
      <c r="D114" s="16" t="s">
        <v>1460</v>
      </c>
      <c r="E114" s="77" t="s">
        <v>2569</v>
      </c>
      <c r="F114" s="73" t="s">
        <v>2570</v>
      </c>
      <c r="G114" s="74" t="s">
        <v>1557</v>
      </c>
      <c r="H114" s="20" t="s">
        <v>33</v>
      </c>
      <c r="I114" s="21">
        <v>0</v>
      </c>
      <c r="J114" s="16" t="s">
        <v>34</v>
      </c>
      <c r="K114" s="16" t="s">
        <v>44</v>
      </c>
      <c r="L114" s="17" t="s">
        <v>90</v>
      </c>
      <c r="M114" s="16" t="s">
        <v>37</v>
      </c>
      <c r="N114" s="16" t="s">
        <v>38</v>
      </c>
      <c r="O114" s="16" t="s">
        <v>39</v>
      </c>
      <c r="P114" s="16" t="s">
        <v>40</v>
      </c>
      <c r="Q114" s="62">
        <v>796</v>
      </c>
      <c r="R114" s="20" t="s">
        <v>42</v>
      </c>
      <c r="S114" s="16">
        <v>100</v>
      </c>
      <c r="T114" s="33">
        <v>500</v>
      </c>
      <c r="U114" s="33">
        <f t="shared" si="2"/>
        <v>50000</v>
      </c>
      <c r="V114" s="22">
        <f t="shared" si="3"/>
        <v>56000.000000000007</v>
      </c>
      <c r="W114" s="23"/>
      <c r="X114" s="24">
        <v>2017</v>
      </c>
      <c r="Y114" s="24"/>
      <c r="Z114" s="18"/>
      <c r="AA114" s="18"/>
      <c r="AB114" s="18"/>
      <c r="AC114" s="18"/>
    </row>
    <row r="115" spans="2:29" ht="12.75" customHeight="1" x14ac:dyDescent="0.25">
      <c r="B115" s="58" t="s">
        <v>196</v>
      </c>
      <c r="C115" s="16" t="s">
        <v>31</v>
      </c>
      <c r="D115" s="16" t="s">
        <v>1461</v>
      </c>
      <c r="E115" s="77" t="s">
        <v>2552</v>
      </c>
      <c r="F115" s="73" t="s">
        <v>2571</v>
      </c>
      <c r="G115" s="74" t="s">
        <v>1558</v>
      </c>
      <c r="H115" s="20" t="s">
        <v>33</v>
      </c>
      <c r="I115" s="21">
        <v>0</v>
      </c>
      <c r="J115" s="16" t="s">
        <v>34</v>
      </c>
      <c r="K115" s="16" t="s">
        <v>64</v>
      </c>
      <c r="L115" s="17" t="s">
        <v>2441</v>
      </c>
      <c r="M115" s="16" t="s">
        <v>37</v>
      </c>
      <c r="N115" s="16" t="s">
        <v>38</v>
      </c>
      <c r="O115" s="16" t="s">
        <v>39</v>
      </c>
      <c r="P115" s="16" t="s">
        <v>40</v>
      </c>
      <c r="Q115" s="62">
        <v>796</v>
      </c>
      <c r="R115" s="20" t="s">
        <v>42</v>
      </c>
      <c r="S115" s="16">
        <v>50</v>
      </c>
      <c r="T115" s="33">
        <v>1000</v>
      </c>
      <c r="U115" s="33">
        <f t="shared" si="2"/>
        <v>50000</v>
      </c>
      <c r="V115" s="22">
        <f t="shared" si="3"/>
        <v>56000.000000000007</v>
      </c>
      <c r="W115" s="23"/>
      <c r="X115" s="24">
        <v>2017</v>
      </c>
      <c r="Y115" s="24"/>
      <c r="Z115" s="18"/>
      <c r="AA115" s="18"/>
      <c r="AB115" s="18"/>
      <c r="AC115" s="18"/>
    </row>
    <row r="116" spans="2:29" ht="12.75" customHeight="1" x14ac:dyDescent="0.25">
      <c r="B116" s="58" t="s">
        <v>197</v>
      </c>
      <c r="C116" s="16" t="s">
        <v>31</v>
      </c>
      <c r="D116" s="16" t="s">
        <v>1462</v>
      </c>
      <c r="E116" s="77" t="s">
        <v>2572</v>
      </c>
      <c r="F116" s="73" t="s">
        <v>2672</v>
      </c>
      <c r="G116" s="74" t="s">
        <v>1559</v>
      </c>
      <c r="H116" s="20" t="s">
        <v>33</v>
      </c>
      <c r="I116" s="21">
        <v>0</v>
      </c>
      <c r="J116" s="16" t="s">
        <v>34</v>
      </c>
      <c r="K116" s="16" t="s">
        <v>44</v>
      </c>
      <c r="L116" s="17" t="s">
        <v>2441</v>
      </c>
      <c r="M116" s="16" t="s">
        <v>37</v>
      </c>
      <c r="N116" s="16" t="s">
        <v>38</v>
      </c>
      <c r="O116" s="16" t="s">
        <v>39</v>
      </c>
      <c r="P116" s="16" t="s">
        <v>40</v>
      </c>
      <c r="Q116" s="62">
        <v>796</v>
      </c>
      <c r="R116" s="20" t="s">
        <v>42</v>
      </c>
      <c r="S116" s="16">
        <v>30</v>
      </c>
      <c r="T116" s="33">
        <v>1000</v>
      </c>
      <c r="U116" s="33">
        <f t="shared" si="2"/>
        <v>30000</v>
      </c>
      <c r="V116" s="22">
        <f t="shared" si="3"/>
        <v>33600</v>
      </c>
      <c r="W116" s="23"/>
      <c r="X116" s="24">
        <v>2017</v>
      </c>
      <c r="Y116" s="24"/>
      <c r="Z116" s="18"/>
      <c r="AA116" s="18"/>
      <c r="AB116" s="18"/>
      <c r="AC116" s="18"/>
    </row>
    <row r="117" spans="2:29" ht="12.75" customHeight="1" x14ac:dyDescent="0.25">
      <c r="B117" s="58" t="s">
        <v>198</v>
      </c>
      <c r="C117" s="16" t="s">
        <v>31</v>
      </c>
      <c r="D117" s="16" t="s">
        <v>167</v>
      </c>
      <c r="E117" s="77" t="s">
        <v>2573</v>
      </c>
      <c r="F117" s="73" t="s">
        <v>2673</v>
      </c>
      <c r="G117" s="74" t="s">
        <v>1560</v>
      </c>
      <c r="H117" s="20" t="s">
        <v>33</v>
      </c>
      <c r="I117" s="21">
        <v>0</v>
      </c>
      <c r="J117" s="16" t="s">
        <v>34</v>
      </c>
      <c r="K117" s="16" t="s">
        <v>44</v>
      </c>
      <c r="L117" s="17" t="s">
        <v>134</v>
      </c>
      <c r="M117" s="16" t="s">
        <v>37</v>
      </c>
      <c r="N117" s="16" t="s">
        <v>38</v>
      </c>
      <c r="O117" s="16" t="s">
        <v>39</v>
      </c>
      <c r="P117" s="16" t="s">
        <v>40</v>
      </c>
      <c r="Q117" s="62">
        <v>6</v>
      </c>
      <c r="R117" s="63" t="s">
        <v>87</v>
      </c>
      <c r="S117" s="16">
        <v>300</v>
      </c>
      <c r="T117" s="33">
        <v>1500</v>
      </c>
      <c r="U117" s="33">
        <f t="shared" si="2"/>
        <v>450000</v>
      </c>
      <c r="V117" s="22">
        <f t="shared" si="3"/>
        <v>504000.00000000006</v>
      </c>
      <c r="W117" s="23"/>
      <c r="X117" s="24">
        <v>2017</v>
      </c>
      <c r="Y117" s="24"/>
      <c r="Z117" s="18"/>
      <c r="AA117" s="18"/>
      <c r="AB117" s="18"/>
      <c r="AC117" s="18"/>
    </row>
    <row r="118" spans="2:29" ht="12.75" customHeight="1" x14ac:dyDescent="0.25">
      <c r="B118" s="58" t="s">
        <v>199</v>
      </c>
      <c r="C118" s="16" t="s">
        <v>31</v>
      </c>
      <c r="D118" s="16" t="s">
        <v>1463</v>
      </c>
      <c r="E118" s="77" t="s">
        <v>2574</v>
      </c>
      <c r="F118" s="73" t="s">
        <v>2674</v>
      </c>
      <c r="G118" s="74" t="s">
        <v>1561</v>
      </c>
      <c r="H118" s="20" t="s">
        <v>33</v>
      </c>
      <c r="I118" s="21">
        <v>0</v>
      </c>
      <c r="J118" s="16" t="s">
        <v>34</v>
      </c>
      <c r="K118" s="16" t="s">
        <v>44</v>
      </c>
      <c r="L118" s="17" t="s">
        <v>90</v>
      </c>
      <c r="M118" s="16" t="s">
        <v>37</v>
      </c>
      <c r="N118" s="16" t="s">
        <v>38</v>
      </c>
      <c r="O118" s="16" t="s">
        <v>39</v>
      </c>
      <c r="P118" s="16" t="s">
        <v>40</v>
      </c>
      <c r="Q118" s="62">
        <v>796</v>
      </c>
      <c r="R118" s="20" t="s">
        <v>42</v>
      </c>
      <c r="S118" s="16">
        <v>10</v>
      </c>
      <c r="T118" s="33">
        <v>600</v>
      </c>
      <c r="U118" s="33">
        <f t="shared" si="2"/>
        <v>6000</v>
      </c>
      <c r="V118" s="22">
        <f t="shared" si="3"/>
        <v>6720.0000000000009</v>
      </c>
      <c r="W118" s="23"/>
      <c r="X118" s="24">
        <v>2017</v>
      </c>
      <c r="Y118" s="24"/>
      <c r="Z118" s="18"/>
      <c r="AA118" s="18"/>
      <c r="AB118" s="18"/>
      <c r="AC118" s="18"/>
    </row>
    <row r="119" spans="2:29" ht="12.75" customHeight="1" x14ac:dyDescent="0.25">
      <c r="B119" s="58" t="s">
        <v>200</v>
      </c>
      <c r="C119" s="16" t="s">
        <v>31</v>
      </c>
      <c r="D119" s="16" t="s">
        <v>1464</v>
      </c>
      <c r="E119" s="77" t="s">
        <v>2575</v>
      </c>
      <c r="F119" s="73" t="s">
        <v>2576</v>
      </c>
      <c r="G119" s="74" t="s">
        <v>1562</v>
      </c>
      <c r="H119" s="20" t="s">
        <v>33</v>
      </c>
      <c r="I119" s="21">
        <v>0</v>
      </c>
      <c r="J119" s="16" t="s">
        <v>34</v>
      </c>
      <c r="K119" s="16" t="s">
        <v>44</v>
      </c>
      <c r="L119" s="17" t="s">
        <v>45</v>
      </c>
      <c r="M119" s="16" t="s">
        <v>37</v>
      </c>
      <c r="N119" s="16" t="s">
        <v>38</v>
      </c>
      <c r="O119" s="16" t="s">
        <v>39</v>
      </c>
      <c r="P119" s="16" t="s">
        <v>40</v>
      </c>
      <c r="Q119" s="62">
        <v>796</v>
      </c>
      <c r="R119" s="20" t="s">
        <v>42</v>
      </c>
      <c r="S119" s="16">
        <v>50</v>
      </c>
      <c r="T119" s="33">
        <v>4500</v>
      </c>
      <c r="U119" s="33">
        <f t="shared" si="2"/>
        <v>225000</v>
      </c>
      <c r="V119" s="22">
        <f t="shared" si="3"/>
        <v>252000.00000000003</v>
      </c>
      <c r="W119" s="23"/>
      <c r="X119" s="24">
        <v>2017</v>
      </c>
      <c r="Y119" s="24"/>
      <c r="Z119" s="18"/>
      <c r="AA119" s="18"/>
      <c r="AB119" s="18"/>
      <c r="AC119" s="18"/>
    </row>
    <row r="120" spans="2:29" ht="12.75" customHeight="1" x14ac:dyDescent="0.25">
      <c r="B120" s="58" t="s">
        <v>201</v>
      </c>
      <c r="C120" s="16" t="s">
        <v>31</v>
      </c>
      <c r="D120" s="16" t="s">
        <v>1465</v>
      </c>
      <c r="E120" s="77" t="s">
        <v>2575</v>
      </c>
      <c r="F120" s="73" t="s">
        <v>2577</v>
      </c>
      <c r="G120" s="74" t="s">
        <v>1563</v>
      </c>
      <c r="H120" s="20" t="s">
        <v>33</v>
      </c>
      <c r="I120" s="21">
        <v>0</v>
      </c>
      <c r="J120" s="16" t="s">
        <v>34</v>
      </c>
      <c r="K120" s="16" t="s">
        <v>47</v>
      </c>
      <c r="L120" s="17" t="s">
        <v>45</v>
      </c>
      <c r="M120" s="16" t="s">
        <v>37</v>
      </c>
      <c r="N120" s="16" t="s">
        <v>38</v>
      </c>
      <c r="O120" s="16" t="s">
        <v>39</v>
      </c>
      <c r="P120" s="16" t="s">
        <v>40</v>
      </c>
      <c r="Q120" s="62">
        <v>796</v>
      </c>
      <c r="R120" s="20" t="s">
        <v>42</v>
      </c>
      <c r="S120" s="16">
        <v>30</v>
      </c>
      <c r="T120" s="33">
        <v>4000</v>
      </c>
      <c r="U120" s="33">
        <f t="shared" si="2"/>
        <v>120000</v>
      </c>
      <c r="V120" s="22">
        <f t="shared" si="3"/>
        <v>134400</v>
      </c>
      <c r="W120" s="23"/>
      <c r="X120" s="24">
        <v>2017</v>
      </c>
      <c r="Y120" s="24"/>
      <c r="Z120" s="18"/>
      <c r="AA120" s="18"/>
      <c r="AB120" s="18"/>
      <c r="AC120" s="18"/>
    </row>
    <row r="121" spans="2:29" ht="12.75" customHeight="1" x14ac:dyDescent="0.25">
      <c r="B121" s="58" t="s">
        <v>203</v>
      </c>
      <c r="C121" s="16" t="s">
        <v>31</v>
      </c>
      <c r="D121" s="16" t="s">
        <v>149</v>
      </c>
      <c r="E121" s="144" t="s">
        <v>2578</v>
      </c>
      <c r="F121" s="73" t="s">
        <v>2579</v>
      </c>
      <c r="G121" s="74" t="s">
        <v>1564</v>
      </c>
      <c r="H121" s="20" t="s">
        <v>33</v>
      </c>
      <c r="I121" s="21">
        <v>0</v>
      </c>
      <c r="J121" s="16" t="s">
        <v>34</v>
      </c>
      <c r="K121" s="16" t="s">
        <v>44</v>
      </c>
      <c r="L121" s="17" t="s">
        <v>45</v>
      </c>
      <c r="M121" s="16" t="s">
        <v>37</v>
      </c>
      <c r="N121" s="16" t="s">
        <v>38</v>
      </c>
      <c r="O121" s="16" t="s">
        <v>39</v>
      </c>
      <c r="P121" s="16" t="s">
        <v>40</v>
      </c>
      <c r="Q121" s="62">
        <v>796</v>
      </c>
      <c r="R121" s="20" t="s">
        <v>42</v>
      </c>
      <c r="S121" s="16">
        <v>30</v>
      </c>
      <c r="T121" s="33">
        <v>2000</v>
      </c>
      <c r="U121" s="33">
        <f t="shared" si="2"/>
        <v>60000</v>
      </c>
      <c r="V121" s="22">
        <f t="shared" si="3"/>
        <v>67200</v>
      </c>
      <c r="W121" s="23"/>
      <c r="X121" s="24">
        <v>2017</v>
      </c>
      <c r="Y121" s="24"/>
      <c r="Z121" s="18"/>
      <c r="AA121" s="18"/>
      <c r="AB121" s="18"/>
      <c r="AC121" s="18"/>
    </row>
    <row r="122" spans="2:29" ht="12.75" customHeight="1" x14ac:dyDescent="0.25">
      <c r="B122" s="58" t="s">
        <v>204</v>
      </c>
      <c r="C122" s="16" t="s">
        <v>31</v>
      </c>
      <c r="D122" s="16" t="s">
        <v>149</v>
      </c>
      <c r="E122" s="144" t="s">
        <v>2578</v>
      </c>
      <c r="F122" s="73" t="s">
        <v>2579</v>
      </c>
      <c r="G122" s="74" t="s">
        <v>1565</v>
      </c>
      <c r="H122" s="20" t="s">
        <v>33</v>
      </c>
      <c r="I122" s="21">
        <v>0</v>
      </c>
      <c r="J122" s="16" t="s">
        <v>34</v>
      </c>
      <c r="K122" s="16" t="s">
        <v>44</v>
      </c>
      <c r="L122" s="17" t="s">
        <v>45</v>
      </c>
      <c r="M122" s="16" t="s">
        <v>37</v>
      </c>
      <c r="N122" s="16" t="s">
        <v>38</v>
      </c>
      <c r="O122" s="16" t="s">
        <v>39</v>
      </c>
      <c r="P122" s="16" t="s">
        <v>40</v>
      </c>
      <c r="Q122" s="62">
        <v>796</v>
      </c>
      <c r="R122" s="20" t="s">
        <v>42</v>
      </c>
      <c r="S122" s="16">
        <v>20</v>
      </c>
      <c r="T122" s="33">
        <v>2000</v>
      </c>
      <c r="U122" s="33">
        <f t="shared" si="2"/>
        <v>40000</v>
      </c>
      <c r="V122" s="22">
        <f t="shared" si="3"/>
        <v>44800.000000000007</v>
      </c>
      <c r="W122" s="23"/>
      <c r="X122" s="24">
        <v>2017</v>
      </c>
      <c r="Y122" s="24"/>
      <c r="Z122" s="18"/>
      <c r="AA122" s="18"/>
      <c r="AB122" s="18"/>
      <c r="AC122" s="18"/>
    </row>
    <row r="123" spans="2:29" ht="12.75" customHeight="1" x14ac:dyDescent="0.25">
      <c r="B123" s="58" t="s">
        <v>205</v>
      </c>
      <c r="C123" s="16" t="s">
        <v>31</v>
      </c>
      <c r="D123" s="16" t="s">
        <v>149</v>
      </c>
      <c r="E123" s="144" t="s">
        <v>2578</v>
      </c>
      <c r="F123" s="73" t="s">
        <v>2579</v>
      </c>
      <c r="G123" s="74" t="s">
        <v>1566</v>
      </c>
      <c r="H123" s="20" t="s">
        <v>33</v>
      </c>
      <c r="I123" s="21">
        <v>0</v>
      </c>
      <c r="J123" s="16" t="s">
        <v>34</v>
      </c>
      <c r="K123" s="16" t="s">
        <v>64</v>
      </c>
      <c r="L123" s="17" t="s">
        <v>45</v>
      </c>
      <c r="M123" s="16" t="s">
        <v>37</v>
      </c>
      <c r="N123" s="16" t="s">
        <v>38</v>
      </c>
      <c r="O123" s="16" t="s">
        <v>39</v>
      </c>
      <c r="P123" s="16" t="s">
        <v>40</v>
      </c>
      <c r="Q123" s="62">
        <v>796</v>
      </c>
      <c r="R123" s="20" t="s">
        <v>42</v>
      </c>
      <c r="S123" s="16">
        <v>20</v>
      </c>
      <c r="T123" s="33">
        <v>2000</v>
      </c>
      <c r="U123" s="33">
        <f t="shared" si="2"/>
        <v>40000</v>
      </c>
      <c r="V123" s="22">
        <f t="shared" si="3"/>
        <v>44800.000000000007</v>
      </c>
      <c r="W123" s="23"/>
      <c r="X123" s="24">
        <v>2017</v>
      </c>
      <c r="Y123" s="24"/>
      <c r="Z123" s="18"/>
      <c r="AA123" s="18"/>
      <c r="AB123" s="18"/>
      <c r="AC123" s="18"/>
    </row>
    <row r="124" spans="2:29" ht="12.75" customHeight="1" x14ac:dyDescent="0.25">
      <c r="B124" s="58" t="s">
        <v>206</v>
      </c>
      <c r="C124" s="16" t="s">
        <v>31</v>
      </c>
      <c r="D124" s="16" t="s">
        <v>149</v>
      </c>
      <c r="E124" s="144" t="s">
        <v>2578</v>
      </c>
      <c r="F124" s="73" t="s">
        <v>2579</v>
      </c>
      <c r="G124" s="74" t="s">
        <v>1567</v>
      </c>
      <c r="H124" s="20" t="s">
        <v>33</v>
      </c>
      <c r="I124" s="21">
        <v>0</v>
      </c>
      <c r="J124" s="16" t="s">
        <v>34</v>
      </c>
      <c r="K124" s="16" t="s">
        <v>44</v>
      </c>
      <c r="L124" s="17" t="s">
        <v>45</v>
      </c>
      <c r="M124" s="16" t="s">
        <v>37</v>
      </c>
      <c r="N124" s="16" t="s">
        <v>38</v>
      </c>
      <c r="O124" s="16" t="s">
        <v>39</v>
      </c>
      <c r="P124" s="16" t="s">
        <v>40</v>
      </c>
      <c r="Q124" s="62">
        <v>796</v>
      </c>
      <c r="R124" s="20" t="s">
        <v>42</v>
      </c>
      <c r="S124" s="16">
        <v>10</v>
      </c>
      <c r="T124" s="33">
        <v>2000</v>
      </c>
      <c r="U124" s="33">
        <f t="shared" si="2"/>
        <v>20000</v>
      </c>
      <c r="V124" s="22">
        <f t="shared" si="3"/>
        <v>22400.000000000004</v>
      </c>
      <c r="W124" s="23"/>
      <c r="X124" s="24">
        <v>2017</v>
      </c>
      <c r="Y124" s="24"/>
      <c r="Z124" s="18"/>
      <c r="AA124" s="18"/>
      <c r="AB124" s="18"/>
      <c r="AC124" s="18"/>
    </row>
    <row r="125" spans="2:29" ht="12.75" customHeight="1" x14ac:dyDescent="0.25">
      <c r="B125" s="58" t="s">
        <v>207</v>
      </c>
      <c r="C125" s="16" t="s">
        <v>31</v>
      </c>
      <c r="D125" s="16" t="s">
        <v>149</v>
      </c>
      <c r="E125" s="144" t="s">
        <v>2578</v>
      </c>
      <c r="F125" s="73" t="s">
        <v>2579</v>
      </c>
      <c r="G125" s="74" t="s">
        <v>1568</v>
      </c>
      <c r="H125" s="20" t="s">
        <v>33</v>
      </c>
      <c r="I125" s="21">
        <v>0</v>
      </c>
      <c r="J125" s="16" t="s">
        <v>34</v>
      </c>
      <c r="K125" s="16" t="s">
        <v>44</v>
      </c>
      <c r="L125" s="17" t="s">
        <v>2441</v>
      </c>
      <c r="M125" s="16" t="s">
        <v>37</v>
      </c>
      <c r="N125" s="16" t="s">
        <v>38</v>
      </c>
      <c r="O125" s="16" t="s">
        <v>39</v>
      </c>
      <c r="P125" s="16" t="s">
        <v>40</v>
      </c>
      <c r="Q125" s="62">
        <v>796</v>
      </c>
      <c r="R125" s="20" t="s">
        <v>42</v>
      </c>
      <c r="S125" s="16">
        <v>40</v>
      </c>
      <c r="T125" s="33">
        <v>1500</v>
      </c>
      <c r="U125" s="33">
        <f t="shared" si="2"/>
        <v>60000</v>
      </c>
      <c r="V125" s="22">
        <f t="shared" si="3"/>
        <v>67200</v>
      </c>
      <c r="W125" s="23"/>
      <c r="X125" s="24">
        <v>2017</v>
      </c>
      <c r="Y125" s="24"/>
      <c r="Z125" s="18"/>
      <c r="AA125" s="18"/>
      <c r="AB125" s="18"/>
      <c r="AC125" s="18"/>
    </row>
    <row r="126" spans="2:29" ht="12.75" customHeight="1" x14ac:dyDescent="0.25">
      <c r="B126" s="58" t="s">
        <v>210</v>
      </c>
      <c r="C126" s="16" t="s">
        <v>31</v>
      </c>
      <c r="D126" s="16" t="s">
        <v>1466</v>
      </c>
      <c r="E126" s="77" t="s">
        <v>2581</v>
      </c>
      <c r="F126" s="73" t="s">
        <v>2580</v>
      </c>
      <c r="G126" s="74" t="s">
        <v>1569</v>
      </c>
      <c r="H126" s="20" t="s">
        <v>33</v>
      </c>
      <c r="I126" s="21">
        <v>0</v>
      </c>
      <c r="J126" s="16" t="s">
        <v>34</v>
      </c>
      <c r="K126" s="16" t="s">
        <v>47</v>
      </c>
      <c r="L126" s="17" t="s">
        <v>90</v>
      </c>
      <c r="M126" s="16" t="s">
        <v>37</v>
      </c>
      <c r="N126" s="16" t="s">
        <v>38</v>
      </c>
      <c r="O126" s="16" t="s">
        <v>39</v>
      </c>
      <c r="P126" s="16" t="s">
        <v>40</v>
      </c>
      <c r="Q126" s="62">
        <v>796</v>
      </c>
      <c r="R126" s="20" t="s">
        <v>42</v>
      </c>
      <c r="S126" s="16">
        <v>200</v>
      </c>
      <c r="T126" s="33">
        <v>500</v>
      </c>
      <c r="U126" s="33">
        <f t="shared" si="2"/>
        <v>100000</v>
      </c>
      <c r="V126" s="22">
        <f t="shared" si="3"/>
        <v>112000.00000000001</v>
      </c>
      <c r="W126" s="23"/>
      <c r="X126" s="24">
        <v>2017</v>
      </c>
      <c r="Y126" s="24"/>
      <c r="Z126" s="18"/>
      <c r="AA126" s="18"/>
      <c r="AB126" s="18"/>
      <c r="AC126" s="18"/>
    </row>
    <row r="127" spans="2:29" ht="12.75" customHeight="1" x14ac:dyDescent="0.25">
      <c r="B127" s="58" t="s">
        <v>212</v>
      </c>
      <c r="C127" s="16" t="s">
        <v>31</v>
      </c>
      <c r="D127" s="16" t="s">
        <v>1467</v>
      </c>
      <c r="E127" s="77" t="s">
        <v>2582</v>
      </c>
      <c r="F127" s="73" t="s">
        <v>2675</v>
      </c>
      <c r="G127" s="74" t="s">
        <v>1570</v>
      </c>
      <c r="H127" s="20" t="s">
        <v>33</v>
      </c>
      <c r="I127" s="21">
        <v>0</v>
      </c>
      <c r="J127" s="16" t="s">
        <v>34</v>
      </c>
      <c r="K127" s="16" t="s">
        <v>44</v>
      </c>
      <c r="L127" s="17" t="s">
        <v>134</v>
      </c>
      <c r="M127" s="16" t="s">
        <v>37</v>
      </c>
      <c r="N127" s="16" t="s">
        <v>38</v>
      </c>
      <c r="O127" s="16" t="s">
        <v>39</v>
      </c>
      <c r="P127" s="16" t="s">
        <v>40</v>
      </c>
      <c r="Q127" s="62">
        <v>796</v>
      </c>
      <c r="R127" s="20" t="s">
        <v>42</v>
      </c>
      <c r="S127" s="16">
        <v>500</v>
      </c>
      <c r="T127" s="33">
        <v>2</v>
      </c>
      <c r="U127" s="33">
        <f t="shared" si="2"/>
        <v>1000</v>
      </c>
      <c r="V127" s="22">
        <f t="shared" si="3"/>
        <v>1120</v>
      </c>
      <c r="W127" s="23"/>
      <c r="X127" s="24">
        <v>2017</v>
      </c>
      <c r="Y127" s="24"/>
      <c r="Z127" s="18"/>
      <c r="AA127" s="18"/>
      <c r="AB127" s="18"/>
      <c r="AC127" s="18"/>
    </row>
    <row r="128" spans="2:29" ht="12.75" customHeight="1" x14ac:dyDescent="0.25">
      <c r="B128" s="58" t="s">
        <v>214</v>
      </c>
      <c r="C128" s="16" t="s">
        <v>31</v>
      </c>
      <c r="D128" s="16" t="s">
        <v>1467</v>
      </c>
      <c r="E128" s="77" t="s">
        <v>2582</v>
      </c>
      <c r="F128" s="73" t="s">
        <v>2675</v>
      </c>
      <c r="G128" s="74" t="s">
        <v>1571</v>
      </c>
      <c r="H128" s="20" t="s">
        <v>33</v>
      </c>
      <c r="I128" s="21">
        <v>0</v>
      </c>
      <c r="J128" s="16" t="s">
        <v>34</v>
      </c>
      <c r="K128" s="16" t="s">
        <v>44</v>
      </c>
      <c r="L128" s="17" t="s">
        <v>134</v>
      </c>
      <c r="M128" s="16" t="s">
        <v>37</v>
      </c>
      <c r="N128" s="16" t="s">
        <v>38</v>
      </c>
      <c r="O128" s="16" t="s">
        <v>39</v>
      </c>
      <c r="P128" s="16" t="s">
        <v>40</v>
      </c>
      <c r="Q128" s="62">
        <v>796</v>
      </c>
      <c r="R128" s="20" t="s">
        <v>42</v>
      </c>
      <c r="S128" s="16">
        <v>500</v>
      </c>
      <c r="T128" s="33">
        <v>2</v>
      </c>
      <c r="U128" s="33">
        <f t="shared" si="2"/>
        <v>1000</v>
      </c>
      <c r="V128" s="22">
        <f t="shared" si="3"/>
        <v>1120</v>
      </c>
      <c r="W128" s="23"/>
      <c r="X128" s="24">
        <v>2017</v>
      </c>
      <c r="Y128" s="24"/>
      <c r="Z128" s="18"/>
      <c r="AA128" s="18"/>
      <c r="AB128" s="18"/>
      <c r="AC128" s="18"/>
    </row>
    <row r="129" spans="2:29" ht="12.75" customHeight="1" x14ac:dyDescent="0.25">
      <c r="B129" s="58" t="s">
        <v>217</v>
      </c>
      <c r="C129" s="16" t="s">
        <v>31</v>
      </c>
      <c r="D129" s="16" t="s">
        <v>98</v>
      </c>
      <c r="E129" s="54" t="s">
        <v>2584</v>
      </c>
      <c r="F129" s="77" t="s">
        <v>2583</v>
      </c>
      <c r="G129" s="74" t="s">
        <v>1572</v>
      </c>
      <c r="H129" s="20" t="s">
        <v>33</v>
      </c>
      <c r="I129" s="21">
        <v>0</v>
      </c>
      <c r="J129" s="16" t="s">
        <v>34</v>
      </c>
      <c r="K129" s="16" t="s">
        <v>44</v>
      </c>
      <c r="L129" s="17" t="s">
        <v>45</v>
      </c>
      <c r="M129" s="16" t="s">
        <v>37</v>
      </c>
      <c r="N129" s="16" t="s">
        <v>38</v>
      </c>
      <c r="O129" s="16" t="s">
        <v>39</v>
      </c>
      <c r="P129" s="16" t="s">
        <v>40</v>
      </c>
      <c r="Q129" s="62">
        <v>796</v>
      </c>
      <c r="R129" s="20" t="s">
        <v>42</v>
      </c>
      <c r="S129" s="16">
        <v>50</v>
      </c>
      <c r="T129" s="33">
        <v>2500</v>
      </c>
      <c r="U129" s="33">
        <f t="shared" si="2"/>
        <v>125000</v>
      </c>
      <c r="V129" s="22">
        <f t="shared" si="3"/>
        <v>140000</v>
      </c>
      <c r="W129" s="23"/>
      <c r="X129" s="24">
        <v>2017</v>
      </c>
      <c r="Y129" s="24"/>
      <c r="Z129" s="18"/>
      <c r="AA129" s="18"/>
      <c r="AB129" s="18"/>
      <c r="AC129" s="18"/>
    </row>
    <row r="130" spans="2:29" ht="12.75" customHeight="1" x14ac:dyDescent="0.25">
      <c r="B130" s="58" t="s">
        <v>218</v>
      </c>
      <c r="C130" s="16" t="s">
        <v>31</v>
      </c>
      <c r="D130" s="16" t="s">
        <v>1468</v>
      </c>
      <c r="E130" s="54" t="s">
        <v>2585</v>
      </c>
      <c r="F130" s="73" t="s">
        <v>2586</v>
      </c>
      <c r="G130" s="74" t="s">
        <v>1573</v>
      </c>
      <c r="H130" s="20" t="s">
        <v>33</v>
      </c>
      <c r="I130" s="21">
        <v>0</v>
      </c>
      <c r="J130" s="16" t="s">
        <v>34</v>
      </c>
      <c r="K130" s="16" t="s">
        <v>64</v>
      </c>
      <c r="L130" s="17" t="s">
        <v>90</v>
      </c>
      <c r="M130" s="16" t="s">
        <v>37</v>
      </c>
      <c r="N130" s="16" t="s">
        <v>38</v>
      </c>
      <c r="O130" s="16" t="s">
        <v>39</v>
      </c>
      <c r="P130" s="16" t="s">
        <v>40</v>
      </c>
      <c r="Q130" s="62">
        <v>796</v>
      </c>
      <c r="R130" s="20" t="s">
        <v>42</v>
      </c>
      <c r="S130" s="16">
        <v>150</v>
      </c>
      <c r="T130" s="33">
        <v>331.67</v>
      </c>
      <c r="U130" s="33">
        <f t="shared" si="2"/>
        <v>49750.5</v>
      </c>
      <c r="V130" s="22">
        <f t="shared" si="3"/>
        <v>55720.560000000005</v>
      </c>
      <c r="W130" s="23"/>
      <c r="X130" s="24">
        <v>2017</v>
      </c>
      <c r="Y130" s="24"/>
      <c r="Z130" s="18"/>
      <c r="AA130" s="18"/>
      <c r="AB130" s="18"/>
      <c r="AC130" s="18"/>
    </row>
    <row r="131" spans="2:29" ht="12.75" customHeight="1" x14ac:dyDescent="0.25">
      <c r="B131" s="58" t="s">
        <v>219</v>
      </c>
      <c r="C131" s="16" t="s">
        <v>31</v>
      </c>
      <c r="D131" s="16" t="s">
        <v>1469</v>
      </c>
      <c r="E131" s="54" t="s">
        <v>2587</v>
      </c>
      <c r="F131" s="73" t="s">
        <v>2588</v>
      </c>
      <c r="G131" s="74" t="s">
        <v>1574</v>
      </c>
      <c r="H131" s="20" t="s">
        <v>33</v>
      </c>
      <c r="I131" s="21">
        <v>0</v>
      </c>
      <c r="J131" s="16" t="s">
        <v>34</v>
      </c>
      <c r="K131" s="16" t="s">
        <v>44</v>
      </c>
      <c r="L131" s="17" t="s">
        <v>90</v>
      </c>
      <c r="M131" s="16" t="s">
        <v>37</v>
      </c>
      <c r="N131" s="16" t="s">
        <v>38</v>
      </c>
      <c r="O131" s="16" t="s">
        <v>39</v>
      </c>
      <c r="P131" s="16" t="s">
        <v>40</v>
      </c>
      <c r="Q131" s="62">
        <v>796</v>
      </c>
      <c r="R131" s="20" t="s">
        <v>42</v>
      </c>
      <c r="S131" s="16">
        <v>200</v>
      </c>
      <c r="T131" s="33">
        <v>57.88</v>
      </c>
      <c r="U131" s="33">
        <f t="shared" si="2"/>
        <v>11576</v>
      </c>
      <c r="V131" s="22">
        <f t="shared" si="3"/>
        <v>12965.12</v>
      </c>
      <c r="W131" s="23"/>
      <c r="X131" s="24">
        <v>2017</v>
      </c>
      <c r="Y131" s="24"/>
      <c r="Z131" s="18"/>
      <c r="AA131" s="18"/>
      <c r="AB131" s="18"/>
      <c r="AC131" s="18"/>
    </row>
    <row r="132" spans="2:29" ht="12.75" customHeight="1" x14ac:dyDescent="0.25">
      <c r="B132" s="58" t="s">
        <v>220</v>
      </c>
      <c r="C132" s="16" t="s">
        <v>31</v>
      </c>
      <c r="D132" s="16" t="s">
        <v>1469</v>
      </c>
      <c r="E132" s="54" t="s">
        <v>55</v>
      </c>
      <c r="F132" s="73" t="s">
        <v>2588</v>
      </c>
      <c r="G132" s="74" t="s">
        <v>2589</v>
      </c>
      <c r="H132" s="20" t="s">
        <v>33</v>
      </c>
      <c r="I132" s="21">
        <v>0</v>
      </c>
      <c r="J132" s="16" t="s">
        <v>34</v>
      </c>
      <c r="K132" s="16" t="s">
        <v>44</v>
      </c>
      <c r="L132" s="17" t="s">
        <v>90</v>
      </c>
      <c r="M132" s="16" t="s">
        <v>37</v>
      </c>
      <c r="N132" s="16" t="s">
        <v>38</v>
      </c>
      <c r="O132" s="16" t="s">
        <v>39</v>
      </c>
      <c r="P132" s="16" t="s">
        <v>40</v>
      </c>
      <c r="Q132" s="62">
        <v>796</v>
      </c>
      <c r="R132" s="20" t="s">
        <v>42</v>
      </c>
      <c r="S132" s="16">
        <v>100</v>
      </c>
      <c r="T132" s="33">
        <v>57.21</v>
      </c>
      <c r="U132" s="33">
        <f t="shared" si="2"/>
        <v>5721</v>
      </c>
      <c r="V132" s="22">
        <f t="shared" si="3"/>
        <v>6407.52</v>
      </c>
      <c r="W132" s="23"/>
      <c r="X132" s="24">
        <v>2017</v>
      </c>
      <c r="Y132" s="24"/>
      <c r="Z132" s="18"/>
      <c r="AA132" s="18"/>
      <c r="AB132" s="18"/>
      <c r="AC132" s="18"/>
    </row>
    <row r="133" spans="2:29" ht="12.75" customHeight="1" x14ac:dyDescent="0.25">
      <c r="B133" s="58" t="s">
        <v>221</v>
      </c>
      <c r="C133" s="16" t="s">
        <v>31</v>
      </c>
      <c r="D133" s="16" t="s">
        <v>1469</v>
      </c>
      <c r="E133" s="54" t="s">
        <v>2587</v>
      </c>
      <c r="F133" s="73" t="s">
        <v>2588</v>
      </c>
      <c r="G133" s="74" t="s">
        <v>2590</v>
      </c>
      <c r="H133" s="20" t="s">
        <v>33</v>
      </c>
      <c r="I133" s="21">
        <v>0</v>
      </c>
      <c r="J133" s="16" t="s">
        <v>34</v>
      </c>
      <c r="K133" s="16" t="s">
        <v>64</v>
      </c>
      <c r="L133" s="17" t="s">
        <v>90</v>
      </c>
      <c r="M133" s="16" t="s">
        <v>37</v>
      </c>
      <c r="N133" s="16" t="s">
        <v>38</v>
      </c>
      <c r="O133" s="16" t="s">
        <v>39</v>
      </c>
      <c r="P133" s="16" t="s">
        <v>40</v>
      </c>
      <c r="Q133" s="62">
        <v>796</v>
      </c>
      <c r="R133" s="20" t="s">
        <v>42</v>
      </c>
      <c r="S133" s="16">
        <v>100</v>
      </c>
      <c r="T133" s="33">
        <v>57.01</v>
      </c>
      <c r="U133" s="33">
        <f t="shared" si="2"/>
        <v>5701</v>
      </c>
      <c r="V133" s="22">
        <f t="shared" si="3"/>
        <v>6385.1200000000008</v>
      </c>
      <c r="W133" s="23"/>
      <c r="X133" s="24">
        <v>2017</v>
      </c>
      <c r="Y133" s="24"/>
      <c r="Z133" s="18"/>
      <c r="AA133" s="18"/>
      <c r="AB133" s="18"/>
      <c r="AC133" s="18"/>
    </row>
    <row r="134" spans="2:29" ht="12.75" customHeight="1" x14ac:dyDescent="0.25">
      <c r="B134" s="58" t="s">
        <v>223</v>
      </c>
      <c r="C134" s="16" t="s">
        <v>31</v>
      </c>
      <c r="D134" s="16" t="s">
        <v>1469</v>
      </c>
      <c r="E134" s="54" t="s">
        <v>2587</v>
      </c>
      <c r="F134" s="73" t="s">
        <v>2588</v>
      </c>
      <c r="G134" s="74" t="s">
        <v>2591</v>
      </c>
      <c r="H134" s="20" t="s">
        <v>33</v>
      </c>
      <c r="I134" s="21">
        <v>0</v>
      </c>
      <c r="J134" s="16" t="s">
        <v>34</v>
      </c>
      <c r="K134" s="16" t="s">
        <v>44</v>
      </c>
      <c r="L134" s="17" t="s">
        <v>90</v>
      </c>
      <c r="M134" s="16" t="s">
        <v>37</v>
      </c>
      <c r="N134" s="16" t="s">
        <v>38</v>
      </c>
      <c r="O134" s="16" t="s">
        <v>39</v>
      </c>
      <c r="P134" s="16" t="s">
        <v>40</v>
      </c>
      <c r="Q134" s="62">
        <v>796</v>
      </c>
      <c r="R134" s="20" t="s">
        <v>42</v>
      </c>
      <c r="S134" s="16">
        <v>100</v>
      </c>
      <c r="T134" s="33">
        <v>56.04</v>
      </c>
      <c r="U134" s="33">
        <f t="shared" si="2"/>
        <v>5604</v>
      </c>
      <c r="V134" s="22">
        <f t="shared" si="3"/>
        <v>6276.4800000000005</v>
      </c>
      <c r="W134" s="23"/>
      <c r="X134" s="24">
        <v>2017</v>
      </c>
      <c r="Y134" s="24"/>
      <c r="Z134" s="18"/>
      <c r="AA134" s="18"/>
      <c r="AB134" s="18"/>
      <c r="AC134" s="18"/>
    </row>
    <row r="135" spans="2:29" ht="12.75" customHeight="1" x14ac:dyDescent="0.25">
      <c r="B135" s="58" t="s">
        <v>224</v>
      </c>
      <c r="C135" s="16" t="s">
        <v>31</v>
      </c>
      <c r="D135" s="16" t="s">
        <v>1469</v>
      </c>
      <c r="E135" s="54" t="s">
        <v>2587</v>
      </c>
      <c r="F135" s="73" t="s">
        <v>2588</v>
      </c>
      <c r="G135" s="74" t="s">
        <v>2592</v>
      </c>
      <c r="H135" s="20" t="s">
        <v>33</v>
      </c>
      <c r="I135" s="21">
        <v>0</v>
      </c>
      <c r="J135" s="16" t="s">
        <v>34</v>
      </c>
      <c r="K135" s="16" t="s">
        <v>44</v>
      </c>
      <c r="L135" s="17" t="s">
        <v>90</v>
      </c>
      <c r="M135" s="16" t="s">
        <v>37</v>
      </c>
      <c r="N135" s="16" t="s">
        <v>38</v>
      </c>
      <c r="O135" s="16" t="s">
        <v>39</v>
      </c>
      <c r="P135" s="16" t="s">
        <v>40</v>
      </c>
      <c r="Q135" s="62">
        <v>796</v>
      </c>
      <c r="R135" s="20" t="s">
        <v>42</v>
      </c>
      <c r="S135" s="16">
        <v>200</v>
      </c>
      <c r="T135" s="33">
        <v>56.95</v>
      </c>
      <c r="U135" s="33">
        <f t="shared" si="2"/>
        <v>11390</v>
      </c>
      <c r="V135" s="22">
        <f t="shared" si="3"/>
        <v>12756.800000000001</v>
      </c>
      <c r="W135" s="23"/>
      <c r="X135" s="24">
        <v>2017</v>
      </c>
      <c r="Y135" s="24"/>
      <c r="Z135" s="18"/>
      <c r="AA135" s="18"/>
      <c r="AB135" s="18"/>
      <c r="AC135" s="18"/>
    </row>
    <row r="136" spans="2:29" ht="12.75" customHeight="1" x14ac:dyDescent="0.25">
      <c r="B136" s="58" t="s">
        <v>225</v>
      </c>
      <c r="C136" s="16" t="s">
        <v>31</v>
      </c>
      <c r="D136" s="16" t="s">
        <v>1470</v>
      </c>
      <c r="E136" s="54" t="s">
        <v>2594</v>
      </c>
      <c r="F136" s="73" t="s">
        <v>2593</v>
      </c>
      <c r="G136" s="74" t="s">
        <v>2604</v>
      </c>
      <c r="H136" s="20" t="s">
        <v>33</v>
      </c>
      <c r="I136" s="21">
        <v>0</v>
      </c>
      <c r="J136" s="16" t="s">
        <v>34</v>
      </c>
      <c r="K136" s="16" t="s">
        <v>120</v>
      </c>
      <c r="L136" s="17" t="s">
        <v>2440</v>
      </c>
      <c r="M136" s="16" t="s">
        <v>37</v>
      </c>
      <c r="N136" s="16" t="s">
        <v>38</v>
      </c>
      <c r="O136" s="16" t="s">
        <v>39</v>
      </c>
      <c r="P136" s="16" t="s">
        <v>40</v>
      </c>
      <c r="Q136" s="62">
        <v>6</v>
      </c>
      <c r="R136" s="63" t="s">
        <v>87</v>
      </c>
      <c r="S136" s="16">
        <v>400</v>
      </c>
      <c r="T136" s="33">
        <v>504.13</v>
      </c>
      <c r="U136" s="33">
        <f t="shared" si="2"/>
        <v>201652</v>
      </c>
      <c r="V136" s="22">
        <f t="shared" si="3"/>
        <v>225850.24000000002</v>
      </c>
      <c r="W136" s="23"/>
      <c r="X136" s="24">
        <v>2017</v>
      </c>
      <c r="Y136" s="24"/>
      <c r="Z136" s="18"/>
      <c r="AA136" s="18"/>
      <c r="AB136" s="18"/>
      <c r="AC136" s="18"/>
    </row>
    <row r="137" spans="2:29" ht="12.75" customHeight="1" x14ac:dyDescent="0.25">
      <c r="B137" s="58" t="s">
        <v>226</v>
      </c>
      <c r="C137" s="16" t="s">
        <v>31</v>
      </c>
      <c r="D137" s="16" t="s">
        <v>1471</v>
      </c>
      <c r="E137" s="54" t="s">
        <v>2594</v>
      </c>
      <c r="F137" s="73" t="s">
        <v>2595</v>
      </c>
      <c r="G137" s="74" t="s">
        <v>2603</v>
      </c>
      <c r="H137" s="20" t="s">
        <v>33</v>
      </c>
      <c r="I137" s="21">
        <v>0</v>
      </c>
      <c r="J137" s="16" t="s">
        <v>34</v>
      </c>
      <c r="K137" s="16" t="s">
        <v>120</v>
      </c>
      <c r="L137" s="17" t="s">
        <v>2440</v>
      </c>
      <c r="M137" s="16" t="s">
        <v>37</v>
      </c>
      <c r="N137" s="16" t="s">
        <v>38</v>
      </c>
      <c r="O137" s="16" t="s">
        <v>39</v>
      </c>
      <c r="P137" s="16" t="s">
        <v>40</v>
      </c>
      <c r="Q137" s="62">
        <v>6</v>
      </c>
      <c r="R137" s="63" t="s">
        <v>87</v>
      </c>
      <c r="S137" s="16">
        <v>500</v>
      </c>
      <c r="T137" s="33">
        <v>207.83</v>
      </c>
      <c r="U137" s="33">
        <f t="shared" si="2"/>
        <v>103915</v>
      </c>
      <c r="V137" s="22">
        <f t="shared" si="3"/>
        <v>116384.80000000002</v>
      </c>
      <c r="W137" s="23"/>
      <c r="X137" s="24">
        <v>2017</v>
      </c>
      <c r="Y137" s="24"/>
      <c r="Z137" s="18"/>
      <c r="AA137" s="18"/>
      <c r="AB137" s="18"/>
      <c r="AC137" s="18"/>
    </row>
    <row r="138" spans="2:29" ht="12.75" customHeight="1" x14ac:dyDescent="0.25">
      <c r="B138" s="58" t="s">
        <v>227</v>
      </c>
      <c r="C138" s="16" t="s">
        <v>31</v>
      </c>
      <c r="D138" s="16" t="s">
        <v>1472</v>
      </c>
      <c r="E138" s="54" t="s">
        <v>2597</v>
      </c>
      <c r="F138" s="73" t="s">
        <v>2596</v>
      </c>
      <c r="G138" s="74" t="s">
        <v>2599</v>
      </c>
      <c r="H138" s="20" t="s">
        <v>33</v>
      </c>
      <c r="I138" s="21">
        <v>0</v>
      </c>
      <c r="J138" s="16" t="s">
        <v>122</v>
      </c>
      <c r="K138" s="16" t="s">
        <v>37</v>
      </c>
      <c r="L138" s="17" t="s">
        <v>2440</v>
      </c>
      <c r="M138" s="16" t="s">
        <v>37</v>
      </c>
      <c r="N138" s="16" t="s">
        <v>38</v>
      </c>
      <c r="O138" s="16" t="s">
        <v>39</v>
      </c>
      <c r="P138" s="16" t="s">
        <v>40</v>
      </c>
      <c r="Q138" s="62">
        <v>6</v>
      </c>
      <c r="R138" s="63" t="s">
        <v>87</v>
      </c>
      <c r="S138" s="16">
        <v>500</v>
      </c>
      <c r="T138" s="33">
        <v>128.83000000000001</v>
      </c>
      <c r="U138" s="33">
        <f t="shared" si="2"/>
        <v>64415.000000000007</v>
      </c>
      <c r="V138" s="22">
        <f t="shared" si="3"/>
        <v>72144.800000000017</v>
      </c>
      <c r="W138" s="23"/>
      <c r="X138" s="24">
        <v>2017</v>
      </c>
      <c r="Y138" s="24"/>
      <c r="Z138" s="18"/>
      <c r="AA138" s="18"/>
      <c r="AB138" s="18"/>
      <c r="AC138" s="18"/>
    </row>
    <row r="139" spans="2:29" ht="12.75" customHeight="1" x14ac:dyDescent="0.25">
      <c r="B139" s="58" t="s">
        <v>228</v>
      </c>
      <c r="C139" s="16" t="s">
        <v>31</v>
      </c>
      <c r="D139" s="16" t="s">
        <v>1473</v>
      </c>
      <c r="E139" s="54" t="s">
        <v>2597</v>
      </c>
      <c r="F139" s="73" t="s">
        <v>2598</v>
      </c>
      <c r="G139" s="74" t="s">
        <v>2600</v>
      </c>
      <c r="H139" s="20" t="s">
        <v>33</v>
      </c>
      <c r="I139" s="21">
        <v>0</v>
      </c>
      <c r="J139" s="16" t="s">
        <v>34</v>
      </c>
      <c r="K139" s="16" t="s">
        <v>123</v>
      </c>
      <c r="L139" s="17" t="s">
        <v>2440</v>
      </c>
      <c r="M139" s="16" t="s">
        <v>37</v>
      </c>
      <c r="N139" s="16" t="s">
        <v>38</v>
      </c>
      <c r="O139" s="16" t="s">
        <v>39</v>
      </c>
      <c r="P139" s="16" t="s">
        <v>40</v>
      </c>
      <c r="Q139" s="62">
        <v>6</v>
      </c>
      <c r="R139" s="63" t="s">
        <v>87</v>
      </c>
      <c r="S139" s="16">
        <v>500</v>
      </c>
      <c r="T139" s="33">
        <v>650</v>
      </c>
      <c r="U139" s="33">
        <f t="shared" si="2"/>
        <v>325000</v>
      </c>
      <c r="V139" s="22">
        <f t="shared" si="3"/>
        <v>364000.00000000006</v>
      </c>
      <c r="W139" s="23"/>
      <c r="X139" s="24">
        <v>2017</v>
      </c>
      <c r="Y139" s="24"/>
      <c r="Z139" s="18"/>
      <c r="AA139" s="18"/>
      <c r="AB139" s="18"/>
      <c r="AC139" s="18"/>
    </row>
    <row r="140" spans="2:29" ht="12.75" customHeight="1" x14ac:dyDescent="0.25">
      <c r="B140" s="58" t="s">
        <v>229</v>
      </c>
      <c r="C140" s="16" t="s">
        <v>31</v>
      </c>
      <c r="D140" s="16" t="s">
        <v>1474</v>
      </c>
      <c r="E140" s="54" t="s">
        <v>2597</v>
      </c>
      <c r="F140" s="73" t="s">
        <v>2605</v>
      </c>
      <c r="G140" s="74" t="s">
        <v>2601</v>
      </c>
      <c r="H140" s="20" t="s">
        <v>33</v>
      </c>
      <c r="I140" s="21">
        <v>0</v>
      </c>
      <c r="J140" s="16" t="s">
        <v>34</v>
      </c>
      <c r="K140" s="16" t="s">
        <v>123</v>
      </c>
      <c r="L140" s="17" t="s">
        <v>2440</v>
      </c>
      <c r="M140" s="16" t="s">
        <v>37</v>
      </c>
      <c r="N140" s="16" t="s">
        <v>38</v>
      </c>
      <c r="O140" s="16" t="s">
        <v>39</v>
      </c>
      <c r="P140" s="16" t="s">
        <v>40</v>
      </c>
      <c r="Q140" s="62">
        <v>6</v>
      </c>
      <c r="R140" s="63" t="s">
        <v>87</v>
      </c>
      <c r="S140" s="16">
        <v>500</v>
      </c>
      <c r="T140" s="33">
        <v>650</v>
      </c>
      <c r="U140" s="33">
        <f t="shared" si="2"/>
        <v>325000</v>
      </c>
      <c r="V140" s="22">
        <f t="shared" si="3"/>
        <v>364000.00000000006</v>
      </c>
      <c r="W140" s="23"/>
      <c r="X140" s="24">
        <v>2017</v>
      </c>
      <c r="Y140" s="24"/>
      <c r="Z140" s="18"/>
      <c r="AA140" s="18"/>
      <c r="AB140" s="18"/>
      <c r="AC140" s="18"/>
    </row>
    <row r="141" spans="2:29" ht="12.75" customHeight="1" x14ac:dyDescent="0.25">
      <c r="B141" s="58" t="s">
        <v>230</v>
      </c>
      <c r="C141" s="16" t="s">
        <v>31</v>
      </c>
      <c r="D141" s="16" t="s">
        <v>1475</v>
      </c>
      <c r="E141" s="54" t="s">
        <v>2597</v>
      </c>
      <c r="F141" s="73" t="s">
        <v>2606</v>
      </c>
      <c r="G141" s="74" t="s">
        <v>2602</v>
      </c>
      <c r="H141" s="20" t="s">
        <v>33</v>
      </c>
      <c r="I141" s="21">
        <v>0</v>
      </c>
      <c r="J141" s="16" t="s">
        <v>122</v>
      </c>
      <c r="K141" s="16" t="s">
        <v>37</v>
      </c>
      <c r="L141" s="17" t="s">
        <v>2440</v>
      </c>
      <c r="M141" s="16" t="s">
        <v>37</v>
      </c>
      <c r="N141" s="16" t="s">
        <v>38</v>
      </c>
      <c r="O141" s="16" t="s">
        <v>39</v>
      </c>
      <c r="P141" s="16" t="s">
        <v>40</v>
      </c>
      <c r="Q141" s="62">
        <v>6</v>
      </c>
      <c r="R141" s="63" t="s">
        <v>87</v>
      </c>
      <c r="S141" s="16">
        <v>400</v>
      </c>
      <c r="T141" s="33">
        <v>650</v>
      </c>
      <c r="U141" s="33">
        <f t="shared" si="2"/>
        <v>260000</v>
      </c>
      <c r="V141" s="22">
        <f t="shared" si="3"/>
        <v>291200</v>
      </c>
      <c r="W141" s="23"/>
      <c r="X141" s="24">
        <v>2017</v>
      </c>
      <c r="Y141" s="24"/>
      <c r="Z141" s="18"/>
      <c r="AA141" s="18"/>
      <c r="AB141" s="18"/>
      <c r="AC141" s="18"/>
    </row>
    <row r="142" spans="2:29" ht="12.75" customHeight="1" x14ac:dyDescent="0.25">
      <c r="B142" s="58" t="s">
        <v>231</v>
      </c>
      <c r="C142" s="16" t="s">
        <v>31</v>
      </c>
      <c r="D142" s="16" t="s">
        <v>1476</v>
      </c>
      <c r="E142" s="54" t="s">
        <v>2597</v>
      </c>
      <c r="F142" s="73" t="s">
        <v>2607</v>
      </c>
      <c r="G142" s="74" t="s">
        <v>1575</v>
      </c>
      <c r="H142" s="20" t="s">
        <v>33</v>
      </c>
      <c r="I142" s="21">
        <v>0</v>
      </c>
      <c r="J142" s="16" t="s">
        <v>34</v>
      </c>
      <c r="K142" s="16" t="s">
        <v>123</v>
      </c>
      <c r="L142" s="17" t="s">
        <v>2440</v>
      </c>
      <c r="M142" s="16" t="s">
        <v>37</v>
      </c>
      <c r="N142" s="16" t="s">
        <v>38</v>
      </c>
      <c r="O142" s="16" t="s">
        <v>39</v>
      </c>
      <c r="P142" s="16" t="s">
        <v>40</v>
      </c>
      <c r="Q142" s="62">
        <v>6</v>
      </c>
      <c r="R142" s="63" t="s">
        <v>87</v>
      </c>
      <c r="S142" s="16">
        <v>500</v>
      </c>
      <c r="T142" s="33">
        <v>1000</v>
      </c>
      <c r="U142" s="33">
        <f t="shared" si="2"/>
        <v>500000</v>
      </c>
      <c r="V142" s="22">
        <f t="shared" si="3"/>
        <v>560000</v>
      </c>
      <c r="W142" s="23"/>
      <c r="X142" s="24">
        <v>2017</v>
      </c>
      <c r="Y142" s="24"/>
      <c r="Z142" s="18"/>
      <c r="AA142" s="18"/>
      <c r="AB142" s="18"/>
      <c r="AC142" s="18"/>
    </row>
    <row r="143" spans="2:29" ht="12.75" customHeight="1" x14ac:dyDescent="0.25">
      <c r="B143" s="58" t="s">
        <v>232</v>
      </c>
      <c r="C143" s="16" t="s">
        <v>31</v>
      </c>
      <c r="D143" s="16" t="s">
        <v>1477</v>
      </c>
      <c r="E143" s="77" t="s">
        <v>2608</v>
      </c>
      <c r="F143" s="77" t="s">
        <v>2609</v>
      </c>
      <c r="G143" s="74" t="s">
        <v>1576</v>
      </c>
      <c r="H143" s="20" t="s">
        <v>33</v>
      </c>
      <c r="I143" s="21">
        <v>0</v>
      </c>
      <c r="J143" s="16" t="s">
        <v>34</v>
      </c>
      <c r="K143" s="16" t="s">
        <v>123</v>
      </c>
      <c r="L143" s="17" t="s">
        <v>2441</v>
      </c>
      <c r="M143" s="16" t="s">
        <v>37</v>
      </c>
      <c r="N143" s="16" t="s">
        <v>38</v>
      </c>
      <c r="O143" s="16" t="s">
        <v>39</v>
      </c>
      <c r="P143" s="16" t="s">
        <v>40</v>
      </c>
      <c r="Q143" s="62">
        <v>6</v>
      </c>
      <c r="R143" s="63" t="s">
        <v>87</v>
      </c>
      <c r="S143" s="16">
        <v>50</v>
      </c>
      <c r="T143" s="33">
        <v>120</v>
      </c>
      <c r="U143" s="33">
        <f t="shared" si="2"/>
        <v>6000</v>
      </c>
      <c r="V143" s="22">
        <f t="shared" si="3"/>
        <v>6720.0000000000009</v>
      </c>
      <c r="W143" s="23"/>
      <c r="X143" s="24">
        <v>2017</v>
      </c>
      <c r="Y143" s="24"/>
      <c r="Z143" s="18"/>
      <c r="AA143" s="18"/>
      <c r="AB143" s="18"/>
      <c r="AC143" s="18"/>
    </row>
    <row r="144" spans="2:29" ht="12.75" customHeight="1" x14ac:dyDescent="0.25">
      <c r="B144" s="58" t="s">
        <v>237</v>
      </c>
      <c r="C144" s="16" t="s">
        <v>31</v>
      </c>
      <c r="D144" s="16" t="s">
        <v>1478</v>
      </c>
      <c r="E144" s="54" t="s">
        <v>2701</v>
      </c>
      <c r="F144" s="73" t="s">
        <v>2700</v>
      </c>
      <c r="G144" s="74" t="s">
        <v>2442</v>
      </c>
      <c r="H144" s="20" t="s">
        <v>33</v>
      </c>
      <c r="I144" s="21">
        <v>0</v>
      </c>
      <c r="J144" s="16" t="s">
        <v>34</v>
      </c>
      <c r="K144" s="16" t="s">
        <v>123</v>
      </c>
      <c r="L144" s="17" t="s">
        <v>90</v>
      </c>
      <c r="M144" s="16" t="s">
        <v>37</v>
      </c>
      <c r="N144" s="16" t="s">
        <v>38</v>
      </c>
      <c r="O144" s="16" t="s">
        <v>39</v>
      </c>
      <c r="P144" s="16" t="s">
        <v>40</v>
      </c>
      <c r="Q144" s="62">
        <v>796</v>
      </c>
      <c r="R144" s="20" t="s">
        <v>42</v>
      </c>
      <c r="S144" s="16">
        <v>20</v>
      </c>
      <c r="T144" s="33">
        <v>988.13</v>
      </c>
      <c r="U144" s="33">
        <f t="shared" ref="U144:U205" si="4">T144*S144</f>
        <v>19762.599999999999</v>
      </c>
      <c r="V144" s="22">
        <f t="shared" ref="V144:V205" si="5">U144*1.12</f>
        <v>22134.112000000001</v>
      </c>
      <c r="W144" s="23"/>
      <c r="X144" s="24">
        <v>2017</v>
      </c>
      <c r="Y144" s="24"/>
      <c r="Z144" s="18"/>
      <c r="AA144" s="18"/>
      <c r="AB144" s="18"/>
      <c r="AC144" s="18"/>
    </row>
    <row r="145" spans="2:29" ht="12.75" customHeight="1" x14ac:dyDescent="0.25">
      <c r="B145" s="58" t="s">
        <v>239</v>
      </c>
      <c r="C145" s="16" t="s">
        <v>31</v>
      </c>
      <c r="D145" s="16" t="s">
        <v>1444</v>
      </c>
      <c r="E145" s="77" t="s">
        <v>1524</v>
      </c>
      <c r="F145" s="73" t="s">
        <v>2669</v>
      </c>
      <c r="G145" s="74" t="s">
        <v>1577</v>
      </c>
      <c r="H145" s="20" t="s">
        <v>33</v>
      </c>
      <c r="I145" s="21">
        <v>0</v>
      </c>
      <c r="J145" s="16" t="s">
        <v>34</v>
      </c>
      <c r="K145" s="16" t="s">
        <v>123</v>
      </c>
      <c r="L145" s="17" t="s">
        <v>90</v>
      </c>
      <c r="M145" s="16" t="s">
        <v>37</v>
      </c>
      <c r="N145" s="16" t="s">
        <v>38</v>
      </c>
      <c r="O145" s="16" t="s">
        <v>39</v>
      </c>
      <c r="P145" s="16" t="s">
        <v>40</v>
      </c>
      <c r="Q145" s="62">
        <v>839</v>
      </c>
      <c r="R145" s="63" t="s">
        <v>1622</v>
      </c>
      <c r="S145" s="16">
        <v>5</v>
      </c>
      <c r="T145" s="33">
        <v>3600</v>
      </c>
      <c r="U145" s="33">
        <f t="shared" si="4"/>
        <v>18000</v>
      </c>
      <c r="V145" s="22">
        <f t="shared" si="5"/>
        <v>20160.000000000004</v>
      </c>
      <c r="W145" s="23"/>
      <c r="X145" s="24">
        <v>2017</v>
      </c>
      <c r="Y145" s="24"/>
      <c r="Z145" s="18"/>
      <c r="AA145" s="18"/>
      <c r="AB145" s="18"/>
      <c r="AC145" s="18"/>
    </row>
    <row r="146" spans="2:29" ht="12.75" customHeight="1" x14ac:dyDescent="0.25">
      <c r="B146" s="58" t="s">
        <v>240</v>
      </c>
      <c r="C146" s="16" t="s">
        <v>31</v>
      </c>
      <c r="D146" s="16" t="s">
        <v>1479</v>
      </c>
      <c r="E146" s="54" t="s">
        <v>2668</v>
      </c>
      <c r="F146" s="73" t="s">
        <v>2702</v>
      </c>
      <c r="G146" s="74" t="s">
        <v>1578</v>
      </c>
      <c r="H146" s="20" t="s">
        <v>33</v>
      </c>
      <c r="I146" s="21">
        <v>0</v>
      </c>
      <c r="J146" s="16" t="s">
        <v>122</v>
      </c>
      <c r="K146" s="16" t="s">
        <v>37</v>
      </c>
      <c r="L146" s="17" t="s">
        <v>90</v>
      </c>
      <c r="M146" s="16" t="s">
        <v>37</v>
      </c>
      <c r="N146" s="16" t="s">
        <v>38</v>
      </c>
      <c r="O146" s="16" t="s">
        <v>39</v>
      </c>
      <c r="P146" s="16" t="s">
        <v>40</v>
      </c>
      <c r="Q146" s="62">
        <v>704</v>
      </c>
      <c r="R146" s="63" t="s">
        <v>216</v>
      </c>
      <c r="S146" s="16">
        <v>2</v>
      </c>
      <c r="T146" s="33">
        <v>9000</v>
      </c>
      <c r="U146" s="33">
        <f t="shared" si="4"/>
        <v>18000</v>
      </c>
      <c r="V146" s="22">
        <f t="shared" si="5"/>
        <v>20160.000000000004</v>
      </c>
      <c r="W146" s="23"/>
      <c r="X146" s="24">
        <v>2017</v>
      </c>
      <c r="Y146" s="24"/>
      <c r="Z146" s="18"/>
      <c r="AA146" s="18"/>
      <c r="AB146" s="18"/>
      <c r="AC146" s="18"/>
    </row>
    <row r="147" spans="2:29" ht="12.75" customHeight="1" x14ac:dyDescent="0.25">
      <c r="B147" s="58" t="s">
        <v>242</v>
      </c>
      <c r="C147" s="16" t="s">
        <v>31</v>
      </c>
      <c r="D147" s="16" t="s">
        <v>1480</v>
      </c>
      <c r="E147" s="54" t="s">
        <v>2611</v>
      </c>
      <c r="F147" s="73" t="s">
        <v>2610</v>
      </c>
      <c r="G147" s="74" t="s">
        <v>1579</v>
      </c>
      <c r="H147" s="20" t="s">
        <v>33</v>
      </c>
      <c r="I147" s="21">
        <v>0</v>
      </c>
      <c r="J147" s="16" t="s">
        <v>34</v>
      </c>
      <c r="K147" s="16" t="s">
        <v>123</v>
      </c>
      <c r="L147" s="17" t="s">
        <v>134</v>
      </c>
      <c r="M147" s="16" t="s">
        <v>37</v>
      </c>
      <c r="N147" s="16" t="s">
        <v>38</v>
      </c>
      <c r="O147" s="16" t="s">
        <v>39</v>
      </c>
      <c r="P147" s="16" t="s">
        <v>40</v>
      </c>
      <c r="Q147" s="62">
        <v>881</v>
      </c>
      <c r="R147" s="63" t="s">
        <v>691</v>
      </c>
      <c r="S147" s="16">
        <v>40</v>
      </c>
      <c r="T147" s="33">
        <v>1927.82</v>
      </c>
      <c r="U147" s="33">
        <f t="shared" si="4"/>
        <v>77112.800000000003</v>
      </c>
      <c r="V147" s="22">
        <f t="shared" si="5"/>
        <v>86366.33600000001</v>
      </c>
      <c r="W147" s="23"/>
      <c r="X147" s="24">
        <v>2017</v>
      </c>
      <c r="Y147" s="24"/>
      <c r="Z147" s="18"/>
      <c r="AA147" s="18"/>
      <c r="AB147" s="18"/>
      <c r="AC147" s="18"/>
    </row>
    <row r="148" spans="2:29" ht="12.75" customHeight="1" x14ac:dyDescent="0.25">
      <c r="B148" s="58" t="s">
        <v>244</v>
      </c>
      <c r="C148" s="16" t="s">
        <v>31</v>
      </c>
      <c r="D148" s="16" t="s">
        <v>1480</v>
      </c>
      <c r="E148" s="54" t="s">
        <v>2611</v>
      </c>
      <c r="F148" s="73" t="s">
        <v>2610</v>
      </c>
      <c r="G148" s="74" t="s">
        <v>1580</v>
      </c>
      <c r="H148" s="20" t="s">
        <v>33</v>
      </c>
      <c r="I148" s="21">
        <v>0</v>
      </c>
      <c r="J148" s="16" t="s">
        <v>34</v>
      </c>
      <c r="K148" s="16" t="s">
        <v>123</v>
      </c>
      <c r="L148" s="17" t="s">
        <v>134</v>
      </c>
      <c r="M148" s="16" t="s">
        <v>37</v>
      </c>
      <c r="N148" s="16" t="s">
        <v>38</v>
      </c>
      <c r="O148" s="16" t="s">
        <v>39</v>
      </c>
      <c r="P148" s="16" t="s">
        <v>40</v>
      </c>
      <c r="Q148" s="62">
        <v>881</v>
      </c>
      <c r="R148" s="63" t="s">
        <v>691</v>
      </c>
      <c r="S148" s="16">
        <v>40</v>
      </c>
      <c r="T148" s="33">
        <v>1988.98</v>
      </c>
      <c r="U148" s="33">
        <f t="shared" si="4"/>
        <v>79559.199999999997</v>
      </c>
      <c r="V148" s="22">
        <f t="shared" si="5"/>
        <v>89106.304000000004</v>
      </c>
      <c r="W148" s="23"/>
      <c r="X148" s="24">
        <v>2017</v>
      </c>
      <c r="Y148" s="24"/>
      <c r="Z148" s="18"/>
      <c r="AA148" s="18"/>
      <c r="AB148" s="18"/>
      <c r="AC148" s="18"/>
    </row>
    <row r="149" spans="2:29" ht="12.75" customHeight="1" x14ac:dyDescent="0.25">
      <c r="B149" s="58" t="s">
        <v>245</v>
      </c>
      <c r="C149" s="16" t="s">
        <v>31</v>
      </c>
      <c r="D149" s="16" t="s">
        <v>1480</v>
      </c>
      <c r="E149" s="54" t="s">
        <v>2611</v>
      </c>
      <c r="F149" s="73" t="s">
        <v>2610</v>
      </c>
      <c r="G149" s="74" t="s">
        <v>1581</v>
      </c>
      <c r="H149" s="20" t="s">
        <v>33</v>
      </c>
      <c r="I149" s="21">
        <v>0</v>
      </c>
      <c r="J149" s="16" t="s">
        <v>122</v>
      </c>
      <c r="K149" s="16" t="s">
        <v>37</v>
      </c>
      <c r="L149" s="17" t="s">
        <v>134</v>
      </c>
      <c r="M149" s="16" t="s">
        <v>37</v>
      </c>
      <c r="N149" s="16" t="s">
        <v>38</v>
      </c>
      <c r="O149" s="16" t="s">
        <v>39</v>
      </c>
      <c r="P149" s="16" t="s">
        <v>40</v>
      </c>
      <c r="Q149" s="62">
        <v>881</v>
      </c>
      <c r="R149" s="63" t="s">
        <v>691</v>
      </c>
      <c r="S149" s="16">
        <v>40</v>
      </c>
      <c r="T149" s="33">
        <v>1956.66</v>
      </c>
      <c r="U149" s="33">
        <f t="shared" si="4"/>
        <v>78266.400000000009</v>
      </c>
      <c r="V149" s="22">
        <f t="shared" si="5"/>
        <v>87658.368000000017</v>
      </c>
      <c r="W149" s="23"/>
      <c r="X149" s="24">
        <v>2017</v>
      </c>
      <c r="Y149" s="24"/>
      <c r="Z149" s="18"/>
      <c r="AA149" s="18"/>
      <c r="AB149" s="18"/>
      <c r="AC149" s="18"/>
    </row>
    <row r="150" spans="2:29" ht="12.75" customHeight="1" x14ac:dyDescent="0.25">
      <c r="B150" s="58" t="s">
        <v>247</v>
      </c>
      <c r="C150" s="16" t="s">
        <v>31</v>
      </c>
      <c r="D150" s="16" t="s">
        <v>1480</v>
      </c>
      <c r="E150" s="54" t="s">
        <v>2611</v>
      </c>
      <c r="F150" s="73" t="s">
        <v>2610</v>
      </c>
      <c r="G150" s="74" t="s">
        <v>1582</v>
      </c>
      <c r="H150" s="20" t="s">
        <v>33</v>
      </c>
      <c r="I150" s="21">
        <v>0</v>
      </c>
      <c r="J150" s="16" t="s">
        <v>34</v>
      </c>
      <c r="K150" s="16" t="s">
        <v>123</v>
      </c>
      <c r="L150" s="17" t="s">
        <v>134</v>
      </c>
      <c r="M150" s="16" t="s">
        <v>37</v>
      </c>
      <c r="N150" s="16" t="s">
        <v>38</v>
      </c>
      <c r="O150" s="16" t="s">
        <v>39</v>
      </c>
      <c r="P150" s="16" t="s">
        <v>40</v>
      </c>
      <c r="Q150" s="62">
        <v>881</v>
      </c>
      <c r="R150" s="63" t="s">
        <v>691</v>
      </c>
      <c r="S150" s="16">
        <v>40</v>
      </c>
      <c r="T150" s="33">
        <v>1904.86</v>
      </c>
      <c r="U150" s="33">
        <f t="shared" si="4"/>
        <v>76194.399999999994</v>
      </c>
      <c r="V150" s="22">
        <f t="shared" si="5"/>
        <v>85337.728000000003</v>
      </c>
      <c r="W150" s="23"/>
      <c r="X150" s="24">
        <v>2017</v>
      </c>
      <c r="Y150" s="24"/>
      <c r="Z150" s="18"/>
      <c r="AA150" s="18"/>
      <c r="AB150" s="18"/>
      <c r="AC150" s="18"/>
    </row>
    <row r="151" spans="2:29" ht="12.75" customHeight="1" x14ac:dyDescent="0.25">
      <c r="B151" s="58" t="s">
        <v>248</v>
      </c>
      <c r="C151" s="16" t="s">
        <v>31</v>
      </c>
      <c r="D151" s="16" t="s">
        <v>1480</v>
      </c>
      <c r="E151" s="54" t="s">
        <v>2611</v>
      </c>
      <c r="F151" s="73" t="s">
        <v>2610</v>
      </c>
      <c r="G151" s="74" t="s">
        <v>1583</v>
      </c>
      <c r="H151" s="20" t="s">
        <v>33</v>
      </c>
      <c r="I151" s="21">
        <v>0</v>
      </c>
      <c r="J151" s="16" t="s">
        <v>34</v>
      </c>
      <c r="K151" s="16" t="s">
        <v>123</v>
      </c>
      <c r="L151" s="17" t="s">
        <v>134</v>
      </c>
      <c r="M151" s="16" t="s">
        <v>37</v>
      </c>
      <c r="N151" s="16" t="s">
        <v>38</v>
      </c>
      <c r="O151" s="16" t="s">
        <v>39</v>
      </c>
      <c r="P151" s="16" t="s">
        <v>40</v>
      </c>
      <c r="Q151" s="62">
        <v>881</v>
      </c>
      <c r="R151" s="63" t="s">
        <v>691</v>
      </c>
      <c r="S151" s="16">
        <v>40</v>
      </c>
      <c r="T151" s="33">
        <v>1950.15</v>
      </c>
      <c r="U151" s="33">
        <f t="shared" si="4"/>
        <v>78006</v>
      </c>
      <c r="V151" s="22">
        <f t="shared" si="5"/>
        <v>87366.720000000001</v>
      </c>
      <c r="W151" s="23"/>
      <c r="X151" s="24">
        <v>2017</v>
      </c>
      <c r="Y151" s="24"/>
      <c r="Z151" s="18"/>
      <c r="AA151" s="18"/>
      <c r="AB151" s="18"/>
      <c r="AC151" s="18"/>
    </row>
    <row r="152" spans="2:29" ht="12.75" customHeight="1" x14ac:dyDescent="0.25">
      <c r="B152" s="58" t="s">
        <v>249</v>
      </c>
      <c r="C152" s="16" t="s">
        <v>31</v>
      </c>
      <c r="D152" s="16" t="s">
        <v>1481</v>
      </c>
      <c r="E152" s="54" t="s">
        <v>2636</v>
      </c>
      <c r="F152" s="77" t="s">
        <v>2703</v>
      </c>
      <c r="G152" s="74" t="s">
        <v>2612</v>
      </c>
      <c r="H152" s="20" t="s">
        <v>33</v>
      </c>
      <c r="I152" s="21">
        <v>0</v>
      </c>
      <c r="J152" s="16" t="s">
        <v>122</v>
      </c>
      <c r="K152" s="16" t="s">
        <v>37</v>
      </c>
      <c r="L152" s="17" t="s">
        <v>2441</v>
      </c>
      <c r="M152" s="16" t="s">
        <v>37</v>
      </c>
      <c r="N152" s="16" t="s">
        <v>38</v>
      </c>
      <c r="O152" s="16" t="s">
        <v>39</v>
      </c>
      <c r="P152" s="16" t="s">
        <v>40</v>
      </c>
      <c r="Q152" s="62">
        <v>796</v>
      </c>
      <c r="R152" s="20" t="s">
        <v>42</v>
      </c>
      <c r="S152" s="16">
        <v>200</v>
      </c>
      <c r="T152" s="33">
        <v>1500</v>
      </c>
      <c r="U152" s="33">
        <f t="shared" si="4"/>
        <v>300000</v>
      </c>
      <c r="V152" s="22">
        <f t="shared" si="5"/>
        <v>336000.00000000006</v>
      </c>
      <c r="W152" s="23"/>
      <c r="X152" s="24">
        <v>2017</v>
      </c>
      <c r="Y152" s="24"/>
      <c r="Z152" s="18"/>
      <c r="AA152" s="18"/>
      <c r="AB152" s="18"/>
      <c r="AC152" s="18"/>
    </row>
    <row r="153" spans="2:29" ht="12.75" customHeight="1" x14ac:dyDescent="0.25">
      <c r="B153" s="58" t="s">
        <v>250</v>
      </c>
      <c r="C153" s="16" t="s">
        <v>31</v>
      </c>
      <c r="D153" s="16" t="s">
        <v>1482</v>
      </c>
      <c r="E153" s="54" t="s">
        <v>241</v>
      </c>
      <c r="F153" s="77" t="s">
        <v>2628</v>
      </c>
      <c r="G153" s="74" t="s">
        <v>1584</v>
      </c>
      <c r="H153" s="20" t="s">
        <v>33</v>
      </c>
      <c r="I153" s="21">
        <v>0</v>
      </c>
      <c r="J153" s="16" t="s">
        <v>34</v>
      </c>
      <c r="K153" s="16" t="s">
        <v>44</v>
      </c>
      <c r="L153" s="17" t="s">
        <v>2441</v>
      </c>
      <c r="M153" s="16" t="s">
        <v>37</v>
      </c>
      <c r="N153" s="16" t="s">
        <v>38</v>
      </c>
      <c r="O153" s="16" t="s">
        <v>39</v>
      </c>
      <c r="P153" s="16" t="s">
        <v>40</v>
      </c>
      <c r="Q153" s="62">
        <v>796</v>
      </c>
      <c r="R153" s="20" t="s">
        <v>42</v>
      </c>
      <c r="S153" s="16">
        <v>20</v>
      </c>
      <c r="T153" s="33">
        <v>1500</v>
      </c>
      <c r="U153" s="33">
        <f t="shared" si="4"/>
        <v>30000</v>
      </c>
      <c r="V153" s="22">
        <f t="shared" si="5"/>
        <v>33600</v>
      </c>
      <c r="W153" s="23"/>
      <c r="X153" s="24">
        <v>2017</v>
      </c>
      <c r="Y153" s="24"/>
      <c r="Z153" s="18"/>
      <c r="AA153" s="18"/>
      <c r="AB153" s="18"/>
      <c r="AC153" s="18"/>
    </row>
    <row r="154" spans="2:29" ht="12.75" customHeight="1" x14ac:dyDescent="0.25">
      <c r="B154" s="58" t="s">
        <v>252</v>
      </c>
      <c r="C154" s="16" t="s">
        <v>31</v>
      </c>
      <c r="D154" s="16" t="s">
        <v>1483</v>
      </c>
      <c r="E154" s="54" t="s">
        <v>2630</v>
      </c>
      <c r="F154" s="77" t="s">
        <v>2629</v>
      </c>
      <c r="G154" s="74" t="s">
        <v>2613</v>
      </c>
      <c r="H154" s="20" t="s">
        <v>33</v>
      </c>
      <c r="I154" s="21">
        <v>0</v>
      </c>
      <c r="J154" s="16" t="s">
        <v>34</v>
      </c>
      <c r="K154" s="16" t="s">
        <v>44</v>
      </c>
      <c r="L154" s="17" t="s">
        <v>2441</v>
      </c>
      <c r="M154" s="16" t="s">
        <v>37</v>
      </c>
      <c r="N154" s="16" t="s">
        <v>38</v>
      </c>
      <c r="O154" s="16" t="s">
        <v>39</v>
      </c>
      <c r="P154" s="16" t="s">
        <v>40</v>
      </c>
      <c r="Q154" s="62">
        <v>796</v>
      </c>
      <c r="R154" s="20" t="s">
        <v>42</v>
      </c>
      <c r="S154" s="16">
        <v>200</v>
      </c>
      <c r="T154" s="33">
        <v>6466.41</v>
      </c>
      <c r="U154" s="33">
        <f t="shared" si="4"/>
        <v>1293282</v>
      </c>
      <c r="V154" s="22">
        <f t="shared" si="5"/>
        <v>1448475.84</v>
      </c>
      <c r="W154" s="23"/>
      <c r="X154" s="24">
        <v>2017</v>
      </c>
      <c r="Y154" s="24"/>
      <c r="Z154" s="18"/>
      <c r="AA154" s="18"/>
      <c r="AB154" s="18"/>
      <c r="AC154" s="18"/>
    </row>
    <row r="155" spans="2:29" ht="12.75" customHeight="1" x14ac:dyDescent="0.25">
      <c r="B155" s="58" t="s">
        <v>253</v>
      </c>
      <c r="C155" s="16" t="s">
        <v>31</v>
      </c>
      <c r="D155" s="16" t="s">
        <v>1484</v>
      </c>
      <c r="E155" s="54" t="s">
        <v>2632</v>
      </c>
      <c r="F155" s="77" t="s">
        <v>2631</v>
      </c>
      <c r="G155" s="74" t="s">
        <v>2614</v>
      </c>
      <c r="H155" s="20" t="s">
        <v>33</v>
      </c>
      <c r="I155" s="21">
        <v>0</v>
      </c>
      <c r="J155" s="16" t="s">
        <v>122</v>
      </c>
      <c r="K155" s="16" t="s">
        <v>37</v>
      </c>
      <c r="L155" s="17" t="s">
        <v>2441</v>
      </c>
      <c r="M155" s="16" t="s">
        <v>37</v>
      </c>
      <c r="N155" s="16" t="s">
        <v>38</v>
      </c>
      <c r="O155" s="16" t="s">
        <v>39</v>
      </c>
      <c r="P155" s="16" t="s">
        <v>40</v>
      </c>
      <c r="Q155" s="62">
        <v>796</v>
      </c>
      <c r="R155" s="20" t="s">
        <v>42</v>
      </c>
      <c r="S155" s="16">
        <v>200</v>
      </c>
      <c r="T155" s="33">
        <v>1000</v>
      </c>
      <c r="U155" s="33">
        <f t="shared" si="4"/>
        <v>200000</v>
      </c>
      <c r="V155" s="22">
        <f t="shared" si="5"/>
        <v>224000.00000000003</v>
      </c>
      <c r="W155" s="23"/>
      <c r="X155" s="24">
        <v>2017</v>
      </c>
      <c r="Y155" s="24"/>
      <c r="Z155" s="18"/>
      <c r="AA155" s="18"/>
      <c r="AB155" s="18"/>
      <c r="AC155" s="18"/>
    </row>
    <row r="156" spans="2:29" ht="12.75" customHeight="1" x14ac:dyDescent="0.25">
      <c r="B156" s="58" t="s">
        <v>255</v>
      </c>
      <c r="C156" s="16" t="s">
        <v>31</v>
      </c>
      <c r="D156" s="16" t="s">
        <v>1485</v>
      </c>
      <c r="E156" s="54" t="s">
        <v>2630</v>
      </c>
      <c r="F156" s="77" t="s">
        <v>2633</v>
      </c>
      <c r="G156" s="74" t="s">
        <v>2615</v>
      </c>
      <c r="H156" s="20" t="s">
        <v>33</v>
      </c>
      <c r="I156" s="21">
        <v>0</v>
      </c>
      <c r="J156" s="16" t="s">
        <v>34</v>
      </c>
      <c r="K156" s="16" t="s">
        <v>44</v>
      </c>
      <c r="L156" s="17" t="s">
        <v>2441</v>
      </c>
      <c r="M156" s="16" t="s">
        <v>37</v>
      </c>
      <c r="N156" s="16" t="s">
        <v>38</v>
      </c>
      <c r="O156" s="16" t="s">
        <v>39</v>
      </c>
      <c r="P156" s="16" t="s">
        <v>40</v>
      </c>
      <c r="Q156" s="62">
        <v>796</v>
      </c>
      <c r="R156" s="20" t="s">
        <v>42</v>
      </c>
      <c r="S156" s="16">
        <v>50</v>
      </c>
      <c r="T156" s="33">
        <v>400</v>
      </c>
      <c r="U156" s="33">
        <f t="shared" si="4"/>
        <v>20000</v>
      </c>
      <c r="V156" s="22">
        <f t="shared" si="5"/>
        <v>22400.000000000004</v>
      </c>
      <c r="W156" s="23"/>
      <c r="X156" s="24">
        <v>2017</v>
      </c>
      <c r="Y156" s="24"/>
      <c r="Z156" s="18"/>
      <c r="AA156" s="18"/>
      <c r="AB156" s="18"/>
      <c r="AC156" s="18"/>
    </row>
    <row r="157" spans="2:29" ht="12.75" customHeight="1" x14ac:dyDescent="0.25">
      <c r="B157" s="58" t="s">
        <v>257</v>
      </c>
      <c r="C157" s="16" t="s">
        <v>31</v>
      </c>
      <c r="D157" s="16" t="s">
        <v>246</v>
      </c>
      <c r="E157" s="54" t="s">
        <v>241</v>
      </c>
      <c r="F157" s="77" t="s">
        <v>2634</v>
      </c>
      <c r="G157" s="74" t="s">
        <v>2616</v>
      </c>
      <c r="H157" s="20" t="s">
        <v>33</v>
      </c>
      <c r="I157" s="21">
        <v>0</v>
      </c>
      <c r="J157" s="16" t="s">
        <v>34</v>
      </c>
      <c r="K157" s="16" t="s">
        <v>44</v>
      </c>
      <c r="L157" s="17" t="s">
        <v>2441</v>
      </c>
      <c r="M157" s="16" t="s">
        <v>37</v>
      </c>
      <c r="N157" s="16" t="s">
        <v>38</v>
      </c>
      <c r="O157" s="16" t="s">
        <v>39</v>
      </c>
      <c r="P157" s="16" t="s">
        <v>40</v>
      </c>
      <c r="Q157" s="62">
        <v>796</v>
      </c>
      <c r="R157" s="20" t="s">
        <v>42</v>
      </c>
      <c r="S157" s="16">
        <v>60</v>
      </c>
      <c r="T157" s="33">
        <v>2000</v>
      </c>
      <c r="U157" s="33">
        <f t="shared" si="4"/>
        <v>120000</v>
      </c>
      <c r="V157" s="22">
        <f t="shared" si="5"/>
        <v>134400</v>
      </c>
      <c r="W157" s="23"/>
      <c r="X157" s="24">
        <v>2017</v>
      </c>
      <c r="Y157" s="24"/>
      <c r="Z157" s="18"/>
      <c r="AA157" s="18"/>
      <c r="AB157" s="18"/>
      <c r="AC157" s="18"/>
    </row>
    <row r="158" spans="2:29" ht="12.75" customHeight="1" x14ac:dyDescent="0.25">
      <c r="B158" s="58" t="s">
        <v>258</v>
      </c>
      <c r="C158" s="16" t="s">
        <v>31</v>
      </c>
      <c r="D158" s="16" t="s">
        <v>1486</v>
      </c>
      <c r="E158" s="54" t="s">
        <v>2636</v>
      </c>
      <c r="F158" s="77" t="s">
        <v>2635</v>
      </c>
      <c r="G158" s="77" t="s">
        <v>1585</v>
      </c>
      <c r="H158" s="20" t="s">
        <v>33</v>
      </c>
      <c r="I158" s="21">
        <v>0</v>
      </c>
      <c r="J158" s="16" t="s">
        <v>122</v>
      </c>
      <c r="K158" s="16" t="s">
        <v>37</v>
      </c>
      <c r="L158" s="17" t="s">
        <v>2441</v>
      </c>
      <c r="M158" s="16" t="s">
        <v>37</v>
      </c>
      <c r="N158" s="16" t="s">
        <v>38</v>
      </c>
      <c r="O158" s="16" t="s">
        <v>39</v>
      </c>
      <c r="P158" s="16" t="s">
        <v>40</v>
      </c>
      <c r="Q158" s="62">
        <v>796</v>
      </c>
      <c r="R158" s="20" t="s">
        <v>42</v>
      </c>
      <c r="S158" s="16">
        <v>200</v>
      </c>
      <c r="T158" s="33">
        <v>2000</v>
      </c>
      <c r="U158" s="33">
        <f t="shared" si="4"/>
        <v>400000</v>
      </c>
      <c r="V158" s="22">
        <f t="shared" si="5"/>
        <v>448000.00000000006</v>
      </c>
      <c r="W158" s="23"/>
      <c r="X158" s="24">
        <v>2017</v>
      </c>
      <c r="Y158" s="24"/>
      <c r="Z158" s="18"/>
      <c r="AA158" s="18"/>
      <c r="AB158" s="18"/>
      <c r="AC158" s="18"/>
    </row>
    <row r="159" spans="2:29" ht="12.75" customHeight="1" x14ac:dyDescent="0.25">
      <c r="B159" s="58" t="s">
        <v>259</v>
      </c>
      <c r="C159" s="16" t="s">
        <v>31</v>
      </c>
      <c r="D159" s="16" t="s">
        <v>243</v>
      </c>
      <c r="E159" s="54" t="s">
        <v>186</v>
      </c>
      <c r="F159" s="77" t="s">
        <v>2637</v>
      </c>
      <c r="G159" s="74" t="s">
        <v>2617</v>
      </c>
      <c r="H159" s="20" t="s">
        <v>33</v>
      </c>
      <c r="I159" s="21">
        <v>0</v>
      </c>
      <c r="J159" s="16" t="s">
        <v>34</v>
      </c>
      <c r="K159" s="16" t="s">
        <v>44</v>
      </c>
      <c r="L159" s="17" t="s">
        <v>2441</v>
      </c>
      <c r="M159" s="16" t="s">
        <v>37</v>
      </c>
      <c r="N159" s="16" t="s">
        <v>38</v>
      </c>
      <c r="O159" s="16" t="s">
        <v>39</v>
      </c>
      <c r="P159" s="16" t="s">
        <v>40</v>
      </c>
      <c r="Q159" s="62">
        <v>796</v>
      </c>
      <c r="R159" s="20" t="s">
        <v>42</v>
      </c>
      <c r="S159" s="16">
        <v>200</v>
      </c>
      <c r="T159" s="33">
        <v>3764.14</v>
      </c>
      <c r="U159" s="33">
        <f t="shared" si="4"/>
        <v>752828</v>
      </c>
      <c r="V159" s="22">
        <f t="shared" si="5"/>
        <v>843167.3600000001</v>
      </c>
      <c r="W159" s="23"/>
      <c r="X159" s="24">
        <v>2017</v>
      </c>
      <c r="Y159" s="24"/>
      <c r="Z159" s="18"/>
      <c r="AA159" s="18"/>
      <c r="AB159" s="18"/>
      <c r="AC159" s="18"/>
    </row>
    <row r="160" spans="2:29" ht="12.75" customHeight="1" x14ac:dyDescent="0.25">
      <c r="B160" s="58" t="s">
        <v>261</v>
      </c>
      <c r="C160" s="16" t="s">
        <v>31</v>
      </c>
      <c r="D160" s="16" t="s">
        <v>1487</v>
      </c>
      <c r="E160" s="54" t="s">
        <v>2639</v>
      </c>
      <c r="F160" s="77" t="s">
        <v>2638</v>
      </c>
      <c r="G160" s="74" t="s">
        <v>2618</v>
      </c>
      <c r="H160" s="20" t="s">
        <v>33</v>
      </c>
      <c r="I160" s="21">
        <v>0</v>
      </c>
      <c r="J160" s="16" t="s">
        <v>34</v>
      </c>
      <c r="K160" s="16" t="s">
        <v>44</v>
      </c>
      <c r="L160" s="17" t="s">
        <v>2441</v>
      </c>
      <c r="M160" s="16" t="s">
        <v>37</v>
      </c>
      <c r="N160" s="16" t="s">
        <v>38</v>
      </c>
      <c r="O160" s="16" t="s">
        <v>39</v>
      </c>
      <c r="P160" s="16" t="s">
        <v>40</v>
      </c>
      <c r="Q160" s="62">
        <v>796</v>
      </c>
      <c r="R160" s="20" t="s">
        <v>42</v>
      </c>
      <c r="S160" s="16">
        <v>50</v>
      </c>
      <c r="T160" s="33">
        <v>4177.8999999999996</v>
      </c>
      <c r="U160" s="33">
        <f t="shared" si="4"/>
        <v>208894.99999999997</v>
      </c>
      <c r="V160" s="22">
        <f t="shared" si="5"/>
        <v>233962.4</v>
      </c>
      <c r="W160" s="23"/>
      <c r="X160" s="24">
        <v>2017</v>
      </c>
      <c r="Y160" s="24"/>
      <c r="Z160" s="18"/>
      <c r="AA160" s="18"/>
      <c r="AB160" s="18"/>
      <c r="AC160" s="18"/>
    </row>
    <row r="161" spans="2:29" ht="12.75" customHeight="1" x14ac:dyDescent="0.25">
      <c r="B161" s="58" t="s">
        <v>262</v>
      </c>
      <c r="C161" s="16" t="s">
        <v>31</v>
      </c>
      <c r="D161" s="16" t="s">
        <v>1488</v>
      </c>
      <c r="E161" s="54" t="s">
        <v>241</v>
      </c>
      <c r="F161" s="77" t="s">
        <v>2640</v>
      </c>
      <c r="G161" s="74" t="s">
        <v>2619</v>
      </c>
      <c r="H161" s="20" t="s">
        <v>33</v>
      </c>
      <c r="I161" s="21">
        <v>0</v>
      </c>
      <c r="J161" s="16" t="s">
        <v>122</v>
      </c>
      <c r="K161" s="16" t="s">
        <v>37</v>
      </c>
      <c r="L161" s="17" t="s">
        <v>2441</v>
      </c>
      <c r="M161" s="16" t="s">
        <v>37</v>
      </c>
      <c r="N161" s="16" t="s">
        <v>38</v>
      </c>
      <c r="O161" s="16" t="s">
        <v>39</v>
      </c>
      <c r="P161" s="16" t="s">
        <v>40</v>
      </c>
      <c r="Q161" s="62">
        <v>796</v>
      </c>
      <c r="R161" s="20" t="s">
        <v>42</v>
      </c>
      <c r="S161" s="16">
        <v>100</v>
      </c>
      <c r="T161" s="33">
        <v>200</v>
      </c>
      <c r="U161" s="33">
        <f t="shared" si="4"/>
        <v>20000</v>
      </c>
      <c r="V161" s="22">
        <f t="shared" si="5"/>
        <v>22400.000000000004</v>
      </c>
      <c r="W161" s="23"/>
      <c r="X161" s="24">
        <v>2017</v>
      </c>
      <c r="Y161" s="24"/>
      <c r="Z161" s="18"/>
      <c r="AA161" s="18"/>
      <c r="AB161" s="18"/>
      <c r="AC161" s="18"/>
    </row>
    <row r="162" spans="2:29" ht="12.75" customHeight="1" x14ac:dyDescent="0.25">
      <c r="B162" s="58" t="s">
        <v>264</v>
      </c>
      <c r="C162" s="16" t="s">
        <v>31</v>
      </c>
      <c r="D162" s="16" t="s">
        <v>1489</v>
      </c>
      <c r="E162" s="54" t="s">
        <v>2642</v>
      </c>
      <c r="F162" s="77" t="s">
        <v>2641</v>
      </c>
      <c r="G162" s="74" t="s">
        <v>2620</v>
      </c>
      <c r="H162" s="20" t="s">
        <v>33</v>
      </c>
      <c r="I162" s="21">
        <v>0</v>
      </c>
      <c r="J162" s="16" t="s">
        <v>34</v>
      </c>
      <c r="K162" s="16" t="s">
        <v>44</v>
      </c>
      <c r="L162" s="17" t="s">
        <v>2441</v>
      </c>
      <c r="M162" s="16" t="s">
        <v>37</v>
      </c>
      <c r="N162" s="16" t="s">
        <v>38</v>
      </c>
      <c r="O162" s="16" t="s">
        <v>39</v>
      </c>
      <c r="P162" s="16" t="s">
        <v>40</v>
      </c>
      <c r="Q162" s="62">
        <v>796</v>
      </c>
      <c r="R162" s="20" t="s">
        <v>42</v>
      </c>
      <c r="S162" s="16">
        <v>100</v>
      </c>
      <c r="T162" s="33">
        <v>300</v>
      </c>
      <c r="U162" s="33">
        <f t="shared" si="4"/>
        <v>30000</v>
      </c>
      <c r="V162" s="22">
        <f t="shared" si="5"/>
        <v>33600</v>
      </c>
      <c r="W162" s="23"/>
      <c r="X162" s="24">
        <v>2017</v>
      </c>
      <c r="Y162" s="24"/>
      <c r="Z162" s="18"/>
      <c r="AA162" s="18"/>
      <c r="AB162" s="18"/>
      <c r="AC162" s="18"/>
    </row>
    <row r="163" spans="2:29" ht="12.75" customHeight="1" x14ac:dyDescent="0.25">
      <c r="B163" s="58" t="s">
        <v>265</v>
      </c>
      <c r="C163" s="16" t="s">
        <v>31</v>
      </c>
      <c r="D163" s="16" t="s">
        <v>1490</v>
      </c>
      <c r="E163" s="54" t="s">
        <v>2642</v>
      </c>
      <c r="F163" s="77" t="s">
        <v>2643</v>
      </c>
      <c r="G163" s="74" t="s">
        <v>2621</v>
      </c>
      <c r="H163" s="20" t="s">
        <v>33</v>
      </c>
      <c r="I163" s="21">
        <v>0</v>
      </c>
      <c r="J163" s="16" t="s">
        <v>34</v>
      </c>
      <c r="K163" s="16" t="s">
        <v>44</v>
      </c>
      <c r="L163" s="17" t="s">
        <v>2441</v>
      </c>
      <c r="M163" s="16" t="s">
        <v>37</v>
      </c>
      <c r="N163" s="16" t="s">
        <v>38</v>
      </c>
      <c r="O163" s="16" t="s">
        <v>39</v>
      </c>
      <c r="P163" s="16" t="s">
        <v>40</v>
      </c>
      <c r="Q163" s="62">
        <v>796</v>
      </c>
      <c r="R163" s="20" t="s">
        <v>42</v>
      </c>
      <c r="S163" s="16">
        <v>200</v>
      </c>
      <c r="T163" s="33">
        <v>98.23</v>
      </c>
      <c r="U163" s="33">
        <f t="shared" si="4"/>
        <v>19646</v>
      </c>
      <c r="V163" s="22">
        <f t="shared" si="5"/>
        <v>22003.52</v>
      </c>
      <c r="W163" s="23"/>
      <c r="X163" s="24">
        <v>2017</v>
      </c>
      <c r="Y163" s="24"/>
      <c r="Z163" s="18"/>
      <c r="AA163" s="18"/>
      <c r="AB163" s="18"/>
      <c r="AC163" s="18"/>
    </row>
    <row r="164" spans="2:29" ht="12.75" customHeight="1" x14ac:dyDescent="0.25">
      <c r="B164" s="58" t="s">
        <v>266</v>
      </c>
      <c r="C164" s="16" t="s">
        <v>31</v>
      </c>
      <c r="D164" s="16" t="s">
        <v>187</v>
      </c>
      <c r="E164" s="54" t="s">
        <v>2636</v>
      </c>
      <c r="F164" s="77" t="s">
        <v>2644</v>
      </c>
      <c r="G164" s="74" t="s">
        <v>2622</v>
      </c>
      <c r="H164" s="20" t="s">
        <v>33</v>
      </c>
      <c r="I164" s="21">
        <v>0</v>
      </c>
      <c r="J164" s="16" t="s">
        <v>34</v>
      </c>
      <c r="K164" s="16" t="s">
        <v>44</v>
      </c>
      <c r="L164" s="17" t="s">
        <v>2441</v>
      </c>
      <c r="M164" s="16" t="s">
        <v>37</v>
      </c>
      <c r="N164" s="16" t="s">
        <v>38</v>
      </c>
      <c r="O164" s="16" t="s">
        <v>39</v>
      </c>
      <c r="P164" s="16" t="s">
        <v>40</v>
      </c>
      <c r="Q164" s="62">
        <v>796</v>
      </c>
      <c r="R164" s="20" t="s">
        <v>42</v>
      </c>
      <c r="S164" s="16">
        <v>150</v>
      </c>
      <c r="T164" s="33">
        <v>1600</v>
      </c>
      <c r="U164" s="33">
        <f t="shared" si="4"/>
        <v>240000</v>
      </c>
      <c r="V164" s="22">
        <f t="shared" si="5"/>
        <v>268800</v>
      </c>
      <c r="W164" s="23"/>
      <c r="X164" s="24">
        <v>2017</v>
      </c>
      <c r="Y164" s="24"/>
      <c r="Z164" s="18"/>
      <c r="AA164" s="18"/>
      <c r="AB164" s="18"/>
      <c r="AC164" s="18"/>
    </row>
    <row r="165" spans="2:29" ht="12.75" customHeight="1" x14ac:dyDescent="0.25">
      <c r="B165" s="58" t="s">
        <v>267</v>
      </c>
      <c r="C165" s="16" t="s">
        <v>31</v>
      </c>
      <c r="D165" s="16" t="s">
        <v>1491</v>
      </c>
      <c r="E165" s="54" t="s">
        <v>186</v>
      </c>
      <c r="F165" s="77" t="s">
        <v>2645</v>
      </c>
      <c r="G165" s="74" t="s">
        <v>2623</v>
      </c>
      <c r="H165" s="20" t="s">
        <v>33</v>
      </c>
      <c r="I165" s="21">
        <v>0</v>
      </c>
      <c r="J165" s="16" t="s">
        <v>122</v>
      </c>
      <c r="K165" s="16" t="s">
        <v>37</v>
      </c>
      <c r="L165" s="17" t="s">
        <v>2441</v>
      </c>
      <c r="M165" s="16" t="s">
        <v>37</v>
      </c>
      <c r="N165" s="16" t="s">
        <v>38</v>
      </c>
      <c r="O165" s="16" t="s">
        <v>39</v>
      </c>
      <c r="P165" s="16" t="s">
        <v>40</v>
      </c>
      <c r="Q165" s="62">
        <v>796</v>
      </c>
      <c r="R165" s="20" t="s">
        <v>42</v>
      </c>
      <c r="S165" s="16">
        <v>80</v>
      </c>
      <c r="T165" s="33">
        <v>1500</v>
      </c>
      <c r="U165" s="33">
        <f t="shared" si="4"/>
        <v>120000</v>
      </c>
      <c r="V165" s="22">
        <f t="shared" si="5"/>
        <v>134400</v>
      </c>
      <c r="W165" s="23"/>
      <c r="X165" s="24">
        <v>2017</v>
      </c>
      <c r="Y165" s="24"/>
      <c r="Z165" s="18"/>
      <c r="AA165" s="18"/>
      <c r="AB165" s="18"/>
      <c r="AC165" s="18"/>
    </row>
    <row r="166" spans="2:29" ht="12.75" customHeight="1" x14ac:dyDescent="0.25">
      <c r="B166" s="58" t="s">
        <v>268</v>
      </c>
      <c r="C166" s="16" t="s">
        <v>31</v>
      </c>
      <c r="D166" s="16" t="s">
        <v>1491</v>
      </c>
      <c r="E166" s="54" t="s">
        <v>186</v>
      </c>
      <c r="F166" s="77" t="s">
        <v>2645</v>
      </c>
      <c r="G166" s="74" t="s">
        <v>2624</v>
      </c>
      <c r="H166" s="20" t="s">
        <v>33</v>
      </c>
      <c r="I166" s="21">
        <v>0</v>
      </c>
      <c r="J166" s="16" t="s">
        <v>34</v>
      </c>
      <c r="K166" s="16" t="s">
        <v>44</v>
      </c>
      <c r="L166" s="17" t="s">
        <v>2441</v>
      </c>
      <c r="M166" s="16" t="s">
        <v>37</v>
      </c>
      <c r="N166" s="16" t="s">
        <v>38</v>
      </c>
      <c r="O166" s="16" t="s">
        <v>39</v>
      </c>
      <c r="P166" s="16" t="s">
        <v>40</v>
      </c>
      <c r="Q166" s="62">
        <v>796</v>
      </c>
      <c r="R166" s="20" t="s">
        <v>42</v>
      </c>
      <c r="S166" s="16">
        <v>30</v>
      </c>
      <c r="T166" s="33">
        <v>1500</v>
      </c>
      <c r="U166" s="33">
        <f t="shared" si="4"/>
        <v>45000</v>
      </c>
      <c r="V166" s="22">
        <f t="shared" si="5"/>
        <v>50400.000000000007</v>
      </c>
      <c r="W166" s="23"/>
      <c r="X166" s="24">
        <v>2017</v>
      </c>
      <c r="Y166" s="24"/>
      <c r="Z166" s="18"/>
      <c r="AA166" s="18"/>
      <c r="AB166" s="18"/>
      <c r="AC166" s="18"/>
    </row>
    <row r="167" spans="2:29" ht="12.75" customHeight="1" x14ac:dyDescent="0.25">
      <c r="B167" s="58" t="s">
        <v>269</v>
      </c>
      <c r="C167" s="16" t="s">
        <v>31</v>
      </c>
      <c r="D167" s="16" t="s">
        <v>1491</v>
      </c>
      <c r="E167" s="54" t="s">
        <v>186</v>
      </c>
      <c r="F167" s="77" t="s">
        <v>2645</v>
      </c>
      <c r="G167" s="74" t="s">
        <v>2625</v>
      </c>
      <c r="H167" s="20" t="s">
        <v>33</v>
      </c>
      <c r="I167" s="21">
        <v>0</v>
      </c>
      <c r="J167" s="16" t="s">
        <v>34</v>
      </c>
      <c r="K167" s="16" t="s">
        <v>44</v>
      </c>
      <c r="L167" s="17" t="s">
        <v>2441</v>
      </c>
      <c r="M167" s="16" t="s">
        <v>37</v>
      </c>
      <c r="N167" s="16" t="s">
        <v>38</v>
      </c>
      <c r="O167" s="16" t="s">
        <v>39</v>
      </c>
      <c r="P167" s="16" t="s">
        <v>40</v>
      </c>
      <c r="Q167" s="62">
        <v>796</v>
      </c>
      <c r="R167" s="20" t="s">
        <v>42</v>
      </c>
      <c r="S167" s="16">
        <v>500</v>
      </c>
      <c r="T167" s="33">
        <v>910</v>
      </c>
      <c r="U167" s="33">
        <f t="shared" si="4"/>
        <v>455000</v>
      </c>
      <c r="V167" s="22">
        <f t="shared" si="5"/>
        <v>509600.00000000006</v>
      </c>
      <c r="W167" s="23"/>
      <c r="X167" s="24">
        <v>2017</v>
      </c>
      <c r="Y167" s="24"/>
      <c r="Z167" s="18"/>
      <c r="AA167" s="18"/>
      <c r="AB167" s="18"/>
      <c r="AC167" s="18"/>
    </row>
    <row r="168" spans="2:29" ht="12.75" customHeight="1" x14ac:dyDescent="0.25">
      <c r="B168" s="58" t="s">
        <v>270</v>
      </c>
      <c r="C168" s="16" t="s">
        <v>31</v>
      </c>
      <c r="D168" s="16" t="s">
        <v>1491</v>
      </c>
      <c r="E168" s="54" t="s">
        <v>186</v>
      </c>
      <c r="F168" s="77" t="s">
        <v>2645</v>
      </c>
      <c r="G168" s="74" t="s">
        <v>2626</v>
      </c>
      <c r="H168" s="20" t="s">
        <v>33</v>
      </c>
      <c r="I168" s="21">
        <v>0</v>
      </c>
      <c r="J168" s="16" t="s">
        <v>34</v>
      </c>
      <c r="K168" s="16" t="s">
        <v>44</v>
      </c>
      <c r="L168" s="17" t="s">
        <v>2441</v>
      </c>
      <c r="M168" s="16" t="s">
        <v>37</v>
      </c>
      <c r="N168" s="16" t="s">
        <v>38</v>
      </c>
      <c r="O168" s="16" t="s">
        <v>39</v>
      </c>
      <c r="P168" s="16" t="s">
        <v>40</v>
      </c>
      <c r="Q168" s="62">
        <v>796</v>
      </c>
      <c r="R168" s="20" t="s">
        <v>42</v>
      </c>
      <c r="S168" s="16">
        <v>500</v>
      </c>
      <c r="T168" s="33">
        <v>1334.44</v>
      </c>
      <c r="U168" s="33">
        <f t="shared" si="4"/>
        <v>667220</v>
      </c>
      <c r="V168" s="22">
        <f t="shared" si="5"/>
        <v>747286.4</v>
      </c>
      <c r="W168" s="23"/>
      <c r="X168" s="24">
        <v>2017</v>
      </c>
      <c r="Y168" s="24"/>
      <c r="Z168" s="18"/>
      <c r="AA168" s="18"/>
      <c r="AB168" s="18"/>
      <c r="AC168" s="18"/>
    </row>
    <row r="169" spans="2:29" ht="12.75" customHeight="1" x14ac:dyDescent="0.25">
      <c r="B169" s="58" t="s">
        <v>271</v>
      </c>
      <c r="C169" s="16" t="s">
        <v>31</v>
      </c>
      <c r="D169" s="16" t="s">
        <v>1491</v>
      </c>
      <c r="E169" s="54" t="s">
        <v>186</v>
      </c>
      <c r="F169" s="77" t="s">
        <v>2645</v>
      </c>
      <c r="G169" s="74" t="s">
        <v>2627</v>
      </c>
      <c r="H169" s="20" t="s">
        <v>33</v>
      </c>
      <c r="I169" s="21">
        <v>0</v>
      </c>
      <c r="J169" s="16" t="s">
        <v>122</v>
      </c>
      <c r="K169" s="16" t="s">
        <v>37</v>
      </c>
      <c r="L169" s="17" t="s">
        <v>2441</v>
      </c>
      <c r="M169" s="16" t="s">
        <v>37</v>
      </c>
      <c r="N169" s="16" t="s">
        <v>38</v>
      </c>
      <c r="O169" s="16" t="s">
        <v>39</v>
      </c>
      <c r="P169" s="16" t="s">
        <v>40</v>
      </c>
      <c r="Q169" s="62">
        <v>796</v>
      </c>
      <c r="R169" s="20" t="s">
        <v>42</v>
      </c>
      <c r="S169" s="16">
        <v>100</v>
      </c>
      <c r="T169" s="33">
        <v>1509.47</v>
      </c>
      <c r="U169" s="33">
        <f t="shared" si="4"/>
        <v>150947</v>
      </c>
      <c r="V169" s="22">
        <f t="shared" si="5"/>
        <v>169060.64</v>
      </c>
      <c r="W169" s="23"/>
      <c r="X169" s="24">
        <v>2017</v>
      </c>
      <c r="Y169" s="24"/>
      <c r="Z169" s="18"/>
      <c r="AA169" s="18"/>
      <c r="AB169" s="18"/>
      <c r="AC169" s="18"/>
    </row>
    <row r="170" spans="2:29" ht="12.75" customHeight="1" x14ac:dyDescent="0.25">
      <c r="B170" s="58" t="s">
        <v>272</v>
      </c>
      <c r="C170" s="16" t="s">
        <v>31</v>
      </c>
      <c r="D170" s="16" t="s">
        <v>1492</v>
      </c>
      <c r="E170" s="77" t="s">
        <v>2646</v>
      </c>
      <c r="F170" s="77" t="s">
        <v>2647</v>
      </c>
      <c r="G170" s="74" t="s">
        <v>1586</v>
      </c>
      <c r="H170" s="20" t="s">
        <v>33</v>
      </c>
      <c r="I170" s="21">
        <v>0</v>
      </c>
      <c r="J170" s="16" t="s">
        <v>34</v>
      </c>
      <c r="K170" s="16" t="s">
        <v>44</v>
      </c>
      <c r="L170" s="17" t="s">
        <v>45</v>
      </c>
      <c r="M170" s="16" t="s">
        <v>37</v>
      </c>
      <c r="N170" s="16" t="s">
        <v>38</v>
      </c>
      <c r="O170" s="16" t="s">
        <v>39</v>
      </c>
      <c r="P170" s="16" t="s">
        <v>40</v>
      </c>
      <c r="Q170" s="62">
        <v>796</v>
      </c>
      <c r="R170" s="20" t="s">
        <v>42</v>
      </c>
      <c r="S170" s="16">
        <v>10</v>
      </c>
      <c r="T170" s="33">
        <v>3169.49</v>
      </c>
      <c r="U170" s="33">
        <f t="shared" si="4"/>
        <v>31694.899999999998</v>
      </c>
      <c r="V170" s="22">
        <f t="shared" si="5"/>
        <v>35498.288</v>
      </c>
      <c r="W170" s="23"/>
      <c r="X170" s="24">
        <v>2017</v>
      </c>
      <c r="Y170" s="24"/>
      <c r="Z170" s="18"/>
      <c r="AA170" s="18"/>
      <c r="AB170" s="18"/>
      <c r="AC170" s="18"/>
    </row>
    <row r="171" spans="2:29" ht="12.75" customHeight="1" x14ac:dyDescent="0.25">
      <c r="B171" s="58" t="s">
        <v>273</v>
      </c>
      <c r="C171" s="16" t="s">
        <v>31</v>
      </c>
      <c r="D171" s="16" t="s">
        <v>1493</v>
      </c>
      <c r="E171" s="77" t="s">
        <v>2646</v>
      </c>
      <c r="F171" s="73" t="s">
        <v>2648</v>
      </c>
      <c r="G171" s="74" t="s">
        <v>2649</v>
      </c>
      <c r="H171" s="20" t="s">
        <v>33</v>
      </c>
      <c r="I171" s="21">
        <v>0</v>
      </c>
      <c r="J171" s="16" t="s">
        <v>34</v>
      </c>
      <c r="K171" s="16" t="s">
        <v>44</v>
      </c>
      <c r="L171" s="17" t="s">
        <v>45</v>
      </c>
      <c r="M171" s="16" t="s">
        <v>37</v>
      </c>
      <c r="N171" s="16" t="s">
        <v>38</v>
      </c>
      <c r="O171" s="16" t="s">
        <v>39</v>
      </c>
      <c r="P171" s="16" t="s">
        <v>40</v>
      </c>
      <c r="Q171" s="62">
        <v>796</v>
      </c>
      <c r="R171" s="20" t="s">
        <v>42</v>
      </c>
      <c r="S171" s="16">
        <v>6</v>
      </c>
      <c r="T171" s="33">
        <v>6000</v>
      </c>
      <c r="U171" s="33">
        <f t="shared" si="4"/>
        <v>36000</v>
      </c>
      <c r="V171" s="22">
        <f t="shared" si="5"/>
        <v>40320.000000000007</v>
      </c>
      <c r="W171" s="23"/>
      <c r="X171" s="24">
        <v>2017</v>
      </c>
      <c r="Y171" s="24"/>
      <c r="Z171" s="18"/>
      <c r="AA171" s="18"/>
      <c r="AB171" s="18"/>
      <c r="AC171" s="18"/>
    </row>
    <row r="172" spans="2:29" ht="12.75" customHeight="1" x14ac:dyDescent="0.25">
      <c r="B172" s="58" t="s">
        <v>276</v>
      </c>
      <c r="C172" s="16" t="s">
        <v>31</v>
      </c>
      <c r="D172" s="16" t="s">
        <v>1494</v>
      </c>
      <c r="E172" s="77" t="s">
        <v>2651</v>
      </c>
      <c r="F172" s="73" t="s">
        <v>2650</v>
      </c>
      <c r="G172" s="74" t="s">
        <v>1587</v>
      </c>
      <c r="H172" s="20" t="s">
        <v>33</v>
      </c>
      <c r="I172" s="21">
        <v>0</v>
      </c>
      <c r="J172" s="16" t="s">
        <v>34</v>
      </c>
      <c r="K172" s="16" t="s">
        <v>44</v>
      </c>
      <c r="L172" s="17" t="s">
        <v>45</v>
      </c>
      <c r="M172" s="16" t="s">
        <v>37</v>
      </c>
      <c r="N172" s="16" t="s">
        <v>38</v>
      </c>
      <c r="O172" s="16" t="s">
        <v>39</v>
      </c>
      <c r="P172" s="16" t="s">
        <v>40</v>
      </c>
      <c r="Q172" s="62">
        <v>704</v>
      </c>
      <c r="R172" s="63" t="s">
        <v>216</v>
      </c>
      <c r="S172" s="16">
        <v>2</v>
      </c>
      <c r="T172" s="33">
        <v>19120.099999999999</v>
      </c>
      <c r="U172" s="33">
        <f t="shared" si="4"/>
        <v>38240.199999999997</v>
      </c>
      <c r="V172" s="22">
        <f t="shared" si="5"/>
        <v>42829.023999999998</v>
      </c>
      <c r="W172" s="23"/>
      <c r="X172" s="24">
        <v>2017</v>
      </c>
      <c r="Y172" s="24"/>
      <c r="Z172" s="18"/>
      <c r="AA172" s="18"/>
      <c r="AB172" s="18"/>
      <c r="AC172" s="18"/>
    </row>
    <row r="173" spans="2:29" ht="12.75" customHeight="1" x14ac:dyDescent="0.25">
      <c r="B173" s="58" t="s">
        <v>277</v>
      </c>
      <c r="C173" s="16" t="s">
        <v>31</v>
      </c>
      <c r="D173" s="16" t="s">
        <v>1495</v>
      </c>
      <c r="E173" s="54" t="s">
        <v>2653</v>
      </c>
      <c r="F173" s="73" t="s">
        <v>2652</v>
      </c>
      <c r="G173" s="74" t="s">
        <v>1588</v>
      </c>
      <c r="H173" s="20" t="s">
        <v>33</v>
      </c>
      <c r="I173" s="21">
        <v>0</v>
      </c>
      <c r="J173" s="16" t="s">
        <v>122</v>
      </c>
      <c r="K173" s="16" t="s">
        <v>37</v>
      </c>
      <c r="L173" s="17" t="s">
        <v>45</v>
      </c>
      <c r="M173" s="16" t="s">
        <v>37</v>
      </c>
      <c r="N173" s="16" t="s">
        <v>38</v>
      </c>
      <c r="O173" s="16" t="s">
        <v>39</v>
      </c>
      <c r="P173" s="16" t="s">
        <v>40</v>
      </c>
      <c r="Q173" s="62">
        <v>704</v>
      </c>
      <c r="R173" s="63" t="s">
        <v>216</v>
      </c>
      <c r="S173" s="16">
        <v>1</v>
      </c>
      <c r="T173" s="33">
        <v>35000</v>
      </c>
      <c r="U173" s="33">
        <f t="shared" si="4"/>
        <v>35000</v>
      </c>
      <c r="V173" s="22">
        <f t="shared" si="5"/>
        <v>39200.000000000007</v>
      </c>
      <c r="W173" s="23"/>
      <c r="X173" s="24">
        <v>2017</v>
      </c>
      <c r="Y173" s="24"/>
      <c r="Z173" s="18"/>
      <c r="AA173" s="18"/>
      <c r="AB173" s="18"/>
      <c r="AC173" s="18"/>
    </row>
    <row r="174" spans="2:29" ht="12.75" customHeight="1" x14ac:dyDescent="0.25">
      <c r="B174" s="58" t="s">
        <v>278</v>
      </c>
      <c r="C174" s="16" t="s">
        <v>31</v>
      </c>
      <c r="D174" s="16" t="s">
        <v>1496</v>
      </c>
      <c r="E174" s="77" t="s">
        <v>2655</v>
      </c>
      <c r="F174" s="73" t="s">
        <v>2654</v>
      </c>
      <c r="G174" s="74" t="s">
        <v>1589</v>
      </c>
      <c r="H174" s="20" t="s">
        <v>33</v>
      </c>
      <c r="I174" s="21">
        <v>0</v>
      </c>
      <c r="J174" s="16" t="s">
        <v>34</v>
      </c>
      <c r="K174" s="16" t="s">
        <v>44</v>
      </c>
      <c r="L174" s="17" t="s">
        <v>45</v>
      </c>
      <c r="M174" s="16" t="s">
        <v>37</v>
      </c>
      <c r="N174" s="16" t="s">
        <v>38</v>
      </c>
      <c r="O174" s="16" t="s">
        <v>39</v>
      </c>
      <c r="P174" s="16" t="s">
        <v>40</v>
      </c>
      <c r="Q174" s="62">
        <v>704</v>
      </c>
      <c r="R174" s="63" t="s">
        <v>216</v>
      </c>
      <c r="S174" s="16">
        <v>2</v>
      </c>
      <c r="T174" s="33">
        <v>6051.24</v>
      </c>
      <c r="U174" s="33">
        <f t="shared" si="4"/>
        <v>12102.48</v>
      </c>
      <c r="V174" s="22">
        <f t="shared" si="5"/>
        <v>13554.777600000001</v>
      </c>
      <c r="W174" s="23"/>
      <c r="X174" s="24">
        <v>2017</v>
      </c>
      <c r="Y174" s="24"/>
      <c r="Z174" s="18"/>
      <c r="AA174" s="18"/>
      <c r="AB174" s="18"/>
      <c r="AC174" s="18"/>
    </row>
    <row r="175" spans="2:29" ht="12.75" customHeight="1" x14ac:dyDescent="0.25">
      <c r="B175" s="58" t="s">
        <v>279</v>
      </c>
      <c r="C175" s="16" t="s">
        <v>31</v>
      </c>
      <c r="D175" s="16" t="s">
        <v>1497</v>
      </c>
      <c r="E175" s="54" t="s">
        <v>263</v>
      </c>
      <c r="F175" s="73" t="s">
        <v>2656</v>
      </c>
      <c r="G175" s="74" t="s">
        <v>1590</v>
      </c>
      <c r="H175" s="20" t="s">
        <v>33</v>
      </c>
      <c r="I175" s="21">
        <v>0</v>
      </c>
      <c r="J175" s="16" t="s">
        <v>34</v>
      </c>
      <c r="K175" s="16" t="s">
        <v>44</v>
      </c>
      <c r="L175" s="17" t="s">
        <v>45</v>
      </c>
      <c r="M175" s="16" t="s">
        <v>37</v>
      </c>
      <c r="N175" s="16" t="s">
        <v>38</v>
      </c>
      <c r="O175" s="16" t="s">
        <v>39</v>
      </c>
      <c r="P175" s="16" t="s">
        <v>40</v>
      </c>
      <c r="Q175" s="62">
        <v>704</v>
      </c>
      <c r="R175" s="63" t="s">
        <v>216</v>
      </c>
      <c r="S175" s="16">
        <v>2</v>
      </c>
      <c r="T175" s="33">
        <v>6000</v>
      </c>
      <c r="U175" s="33">
        <f t="shared" si="4"/>
        <v>12000</v>
      </c>
      <c r="V175" s="22">
        <f t="shared" si="5"/>
        <v>13440.000000000002</v>
      </c>
      <c r="W175" s="23"/>
      <c r="X175" s="24">
        <v>2017</v>
      </c>
      <c r="Y175" s="24"/>
      <c r="Z175" s="18"/>
      <c r="AA175" s="18"/>
      <c r="AB175" s="18"/>
      <c r="AC175" s="18"/>
    </row>
    <row r="176" spans="2:29" ht="12.75" customHeight="1" x14ac:dyDescent="0.25">
      <c r="B176" s="58" t="s">
        <v>280</v>
      </c>
      <c r="C176" s="16" t="s">
        <v>31</v>
      </c>
      <c r="D176" s="16" t="s">
        <v>1498</v>
      </c>
      <c r="E176" s="54" t="s">
        <v>586</v>
      </c>
      <c r="F176" s="73" t="s">
        <v>2657</v>
      </c>
      <c r="G176" s="74" t="s">
        <v>1591</v>
      </c>
      <c r="H176" s="20" t="s">
        <v>33</v>
      </c>
      <c r="I176" s="21">
        <v>0</v>
      </c>
      <c r="J176" s="16" t="s">
        <v>34</v>
      </c>
      <c r="K176" s="16" t="s">
        <v>44</v>
      </c>
      <c r="L176" s="17" t="s">
        <v>45</v>
      </c>
      <c r="M176" s="16" t="s">
        <v>37</v>
      </c>
      <c r="N176" s="16" t="s">
        <v>38</v>
      </c>
      <c r="O176" s="16" t="s">
        <v>39</v>
      </c>
      <c r="P176" s="16" t="s">
        <v>40</v>
      </c>
      <c r="Q176" s="62">
        <v>704</v>
      </c>
      <c r="R176" s="63" t="s">
        <v>216</v>
      </c>
      <c r="S176" s="16">
        <v>15</v>
      </c>
      <c r="T176" s="33">
        <v>12848.47</v>
      </c>
      <c r="U176" s="33">
        <f t="shared" si="4"/>
        <v>192727.05</v>
      </c>
      <c r="V176" s="22">
        <f t="shared" si="5"/>
        <v>215854.296</v>
      </c>
      <c r="W176" s="23"/>
      <c r="X176" s="24">
        <v>2017</v>
      </c>
      <c r="Y176" s="24"/>
      <c r="Z176" s="18"/>
      <c r="AA176" s="18"/>
      <c r="AB176" s="18"/>
      <c r="AC176" s="18"/>
    </row>
    <row r="177" spans="2:29" ht="12.75" customHeight="1" x14ac:dyDescent="0.25">
      <c r="B177" s="58" t="s">
        <v>281</v>
      </c>
      <c r="C177" s="16" t="s">
        <v>31</v>
      </c>
      <c r="D177" s="16" t="s">
        <v>1499</v>
      </c>
      <c r="E177" s="77" t="s">
        <v>2658</v>
      </c>
      <c r="F177" s="73" t="s">
        <v>2659</v>
      </c>
      <c r="G177" s="74" t="s">
        <v>1592</v>
      </c>
      <c r="H177" s="20" t="s">
        <v>33</v>
      </c>
      <c r="I177" s="21">
        <v>0</v>
      </c>
      <c r="J177" s="16" t="s">
        <v>122</v>
      </c>
      <c r="K177" s="16" t="s">
        <v>37</v>
      </c>
      <c r="L177" s="17" t="s">
        <v>45</v>
      </c>
      <c r="M177" s="16" t="s">
        <v>37</v>
      </c>
      <c r="N177" s="16" t="s">
        <v>38</v>
      </c>
      <c r="O177" s="16" t="s">
        <v>39</v>
      </c>
      <c r="P177" s="16" t="s">
        <v>40</v>
      </c>
      <c r="Q177" s="62">
        <v>704</v>
      </c>
      <c r="R177" s="63" t="s">
        <v>216</v>
      </c>
      <c r="S177" s="16">
        <v>5</v>
      </c>
      <c r="T177" s="33">
        <v>6000</v>
      </c>
      <c r="U177" s="33">
        <f t="shared" si="4"/>
        <v>30000</v>
      </c>
      <c r="V177" s="22">
        <f t="shared" si="5"/>
        <v>33600</v>
      </c>
      <c r="W177" s="23"/>
      <c r="X177" s="24">
        <v>2017</v>
      </c>
      <c r="Y177" s="24"/>
      <c r="Z177" s="18"/>
      <c r="AA177" s="18"/>
      <c r="AB177" s="18"/>
      <c r="AC177" s="18"/>
    </row>
    <row r="178" spans="2:29" ht="12.75" customHeight="1" x14ac:dyDescent="0.25">
      <c r="B178" s="58" t="s">
        <v>282</v>
      </c>
      <c r="C178" s="16" t="s">
        <v>31</v>
      </c>
      <c r="D178" s="16" t="s">
        <v>1500</v>
      </c>
      <c r="E178" s="77" t="s">
        <v>215</v>
      </c>
      <c r="F178" s="73" t="s">
        <v>2660</v>
      </c>
      <c r="G178" s="77" t="s">
        <v>1593</v>
      </c>
      <c r="H178" s="20" t="s">
        <v>33</v>
      </c>
      <c r="I178" s="21">
        <v>0</v>
      </c>
      <c r="J178" s="16" t="s">
        <v>34</v>
      </c>
      <c r="K178" s="16" t="s">
        <v>44</v>
      </c>
      <c r="L178" s="17" t="s">
        <v>134</v>
      </c>
      <c r="M178" s="16" t="s">
        <v>37</v>
      </c>
      <c r="N178" s="16" t="s">
        <v>38</v>
      </c>
      <c r="O178" s="16" t="s">
        <v>39</v>
      </c>
      <c r="P178" s="16" t="s">
        <v>40</v>
      </c>
      <c r="Q178" s="62">
        <v>704</v>
      </c>
      <c r="R178" s="63" t="s">
        <v>216</v>
      </c>
      <c r="S178" s="16">
        <v>2</v>
      </c>
      <c r="T178" s="33">
        <v>8000</v>
      </c>
      <c r="U178" s="33">
        <f t="shared" si="4"/>
        <v>16000</v>
      </c>
      <c r="V178" s="22">
        <f t="shared" si="5"/>
        <v>17920</v>
      </c>
      <c r="W178" s="23"/>
      <c r="X178" s="24">
        <v>2017</v>
      </c>
      <c r="Y178" s="24"/>
      <c r="Z178" s="18"/>
      <c r="AA178" s="18"/>
      <c r="AB178" s="18"/>
      <c r="AC178" s="18"/>
    </row>
    <row r="179" spans="2:29" ht="12.75" customHeight="1" x14ac:dyDescent="0.25">
      <c r="B179" s="58" t="s">
        <v>283</v>
      </c>
      <c r="C179" s="16" t="s">
        <v>31</v>
      </c>
      <c r="D179" s="16" t="s">
        <v>222</v>
      </c>
      <c r="E179" s="54" t="s">
        <v>2661</v>
      </c>
      <c r="F179" s="73" t="s">
        <v>2662</v>
      </c>
      <c r="G179" s="74" t="s">
        <v>1594</v>
      </c>
      <c r="H179" s="20" t="s">
        <v>33</v>
      </c>
      <c r="I179" s="21">
        <v>0</v>
      </c>
      <c r="J179" s="16" t="s">
        <v>34</v>
      </c>
      <c r="K179" s="16" t="s">
        <v>44</v>
      </c>
      <c r="L179" s="17" t="s">
        <v>134</v>
      </c>
      <c r="M179" s="16" t="s">
        <v>37</v>
      </c>
      <c r="N179" s="16" t="s">
        <v>38</v>
      </c>
      <c r="O179" s="16" t="s">
        <v>39</v>
      </c>
      <c r="P179" s="16" t="s">
        <v>40</v>
      </c>
      <c r="Q179" s="62">
        <v>6</v>
      </c>
      <c r="R179" s="63" t="s">
        <v>87</v>
      </c>
      <c r="S179" s="16">
        <v>300</v>
      </c>
      <c r="T179" s="33">
        <v>450</v>
      </c>
      <c r="U179" s="33">
        <f t="shared" si="4"/>
        <v>135000</v>
      </c>
      <c r="V179" s="22">
        <f t="shared" si="5"/>
        <v>151200</v>
      </c>
      <c r="W179" s="23"/>
      <c r="X179" s="24">
        <v>2017</v>
      </c>
      <c r="Y179" s="24"/>
      <c r="Z179" s="18"/>
      <c r="AA179" s="18"/>
      <c r="AB179" s="18"/>
      <c r="AC179" s="18"/>
    </row>
    <row r="180" spans="2:29" ht="12.75" customHeight="1" x14ac:dyDescent="0.25">
      <c r="B180" s="58" t="s">
        <v>284</v>
      </c>
      <c r="C180" s="16" t="s">
        <v>31</v>
      </c>
      <c r="D180" s="16" t="s">
        <v>1501</v>
      </c>
      <c r="E180" s="54" t="s">
        <v>256</v>
      </c>
      <c r="F180" s="73" t="s">
        <v>2663</v>
      </c>
      <c r="G180" s="74" t="s">
        <v>1595</v>
      </c>
      <c r="H180" s="20" t="s">
        <v>33</v>
      </c>
      <c r="I180" s="21">
        <v>0</v>
      </c>
      <c r="J180" s="16" t="s">
        <v>122</v>
      </c>
      <c r="K180" s="16" t="s">
        <v>37</v>
      </c>
      <c r="L180" s="17" t="s">
        <v>134</v>
      </c>
      <c r="M180" s="16" t="s">
        <v>37</v>
      </c>
      <c r="N180" s="16" t="s">
        <v>38</v>
      </c>
      <c r="O180" s="16" t="s">
        <v>39</v>
      </c>
      <c r="P180" s="16" t="s">
        <v>40</v>
      </c>
      <c r="Q180" s="62">
        <v>796</v>
      </c>
      <c r="R180" s="20" t="s">
        <v>42</v>
      </c>
      <c r="S180" s="16">
        <v>10</v>
      </c>
      <c r="T180" s="33">
        <v>2000</v>
      </c>
      <c r="U180" s="33">
        <f t="shared" si="4"/>
        <v>20000</v>
      </c>
      <c r="V180" s="22">
        <f t="shared" si="5"/>
        <v>22400.000000000004</v>
      </c>
      <c r="W180" s="23"/>
      <c r="X180" s="24">
        <v>2017</v>
      </c>
      <c r="Y180" s="24"/>
      <c r="Z180" s="18"/>
      <c r="AA180" s="18"/>
      <c r="AB180" s="18"/>
      <c r="AC180" s="18"/>
    </row>
    <row r="181" spans="2:29" ht="12.75" customHeight="1" x14ac:dyDescent="0.25">
      <c r="B181" s="58" t="s">
        <v>285</v>
      </c>
      <c r="C181" s="16" t="s">
        <v>31</v>
      </c>
      <c r="D181" s="16" t="s">
        <v>251</v>
      </c>
      <c r="E181" s="77" t="s">
        <v>2665</v>
      </c>
      <c r="F181" s="73" t="s">
        <v>2664</v>
      </c>
      <c r="G181" s="74" t="s">
        <v>1596</v>
      </c>
      <c r="H181" s="20" t="s">
        <v>33</v>
      </c>
      <c r="I181" s="21">
        <v>0</v>
      </c>
      <c r="J181" s="16" t="s">
        <v>34</v>
      </c>
      <c r="K181" s="16" t="s">
        <v>44</v>
      </c>
      <c r="L181" s="17" t="s">
        <v>134</v>
      </c>
      <c r="M181" s="16" t="s">
        <v>37</v>
      </c>
      <c r="N181" s="16" t="s">
        <v>38</v>
      </c>
      <c r="O181" s="16" t="s">
        <v>39</v>
      </c>
      <c r="P181" s="16" t="s">
        <v>40</v>
      </c>
      <c r="Q181" s="62">
        <v>796</v>
      </c>
      <c r="R181" s="20" t="s">
        <v>42</v>
      </c>
      <c r="S181" s="16">
        <v>4</v>
      </c>
      <c r="T181" s="33">
        <v>2500</v>
      </c>
      <c r="U181" s="33">
        <f t="shared" si="4"/>
        <v>10000</v>
      </c>
      <c r="V181" s="22">
        <f t="shared" si="5"/>
        <v>11200.000000000002</v>
      </c>
      <c r="W181" s="137" t="s">
        <v>2473</v>
      </c>
      <c r="X181" s="24">
        <v>2017</v>
      </c>
      <c r="Y181" s="24"/>
      <c r="Z181" s="18"/>
      <c r="AA181" s="18"/>
      <c r="AB181" s="18"/>
      <c r="AC181" s="18"/>
    </row>
    <row r="182" spans="2:29" ht="12.75" customHeight="1" x14ac:dyDescent="0.25">
      <c r="B182" s="58" t="s">
        <v>286</v>
      </c>
      <c r="C182" s="16" t="s">
        <v>31</v>
      </c>
      <c r="D182" s="16" t="s">
        <v>1502</v>
      </c>
      <c r="E182" s="54" t="s">
        <v>2667</v>
      </c>
      <c r="F182" s="73" t="s">
        <v>2666</v>
      </c>
      <c r="G182" s="74" t="s">
        <v>1597</v>
      </c>
      <c r="H182" s="20" t="s">
        <v>33</v>
      </c>
      <c r="I182" s="21">
        <v>0</v>
      </c>
      <c r="J182" s="16" t="s">
        <v>34</v>
      </c>
      <c r="K182" s="16" t="s">
        <v>44</v>
      </c>
      <c r="L182" s="17" t="s">
        <v>45</v>
      </c>
      <c r="M182" s="16" t="s">
        <v>37</v>
      </c>
      <c r="N182" s="16" t="s">
        <v>38</v>
      </c>
      <c r="O182" s="16" t="s">
        <v>39</v>
      </c>
      <c r="P182" s="16" t="s">
        <v>40</v>
      </c>
      <c r="Q182" s="62">
        <v>796</v>
      </c>
      <c r="R182" s="20" t="s">
        <v>42</v>
      </c>
      <c r="S182" s="16">
        <v>500</v>
      </c>
      <c r="T182" s="33">
        <v>60</v>
      </c>
      <c r="U182" s="33">
        <f t="shared" si="4"/>
        <v>30000</v>
      </c>
      <c r="V182" s="22">
        <f t="shared" si="5"/>
        <v>33600</v>
      </c>
      <c r="W182" s="23"/>
      <c r="X182" s="24">
        <v>2017</v>
      </c>
      <c r="Y182" s="24"/>
      <c r="Z182" s="18"/>
      <c r="AA182" s="18"/>
      <c r="AB182" s="18"/>
      <c r="AC182" s="18"/>
    </row>
    <row r="183" spans="2:29" ht="12.75" customHeight="1" x14ac:dyDescent="0.25">
      <c r="B183" s="58" t="s">
        <v>287</v>
      </c>
      <c r="C183" s="16" t="s">
        <v>31</v>
      </c>
      <c r="D183" s="26" t="s">
        <v>238</v>
      </c>
      <c r="E183" s="54" t="s">
        <v>2474</v>
      </c>
      <c r="F183" s="73" t="s">
        <v>2475</v>
      </c>
      <c r="G183" s="74" t="s">
        <v>1598</v>
      </c>
      <c r="H183" s="20" t="s">
        <v>33</v>
      </c>
      <c r="I183" s="21">
        <v>0</v>
      </c>
      <c r="J183" s="16" t="s">
        <v>122</v>
      </c>
      <c r="K183" s="16" t="s">
        <v>37</v>
      </c>
      <c r="L183" s="17" t="s">
        <v>45</v>
      </c>
      <c r="M183" s="16" t="s">
        <v>37</v>
      </c>
      <c r="N183" s="16" t="s">
        <v>38</v>
      </c>
      <c r="O183" s="16" t="s">
        <v>39</v>
      </c>
      <c r="P183" s="16" t="s">
        <v>40</v>
      </c>
      <c r="Q183" s="62">
        <v>796</v>
      </c>
      <c r="R183" s="20" t="s">
        <v>42</v>
      </c>
      <c r="S183" s="16">
        <v>20</v>
      </c>
      <c r="T183" s="33">
        <v>326.68</v>
      </c>
      <c r="U183" s="33">
        <f t="shared" si="4"/>
        <v>6533.6</v>
      </c>
      <c r="V183" s="22">
        <f t="shared" si="5"/>
        <v>7317.6320000000014</v>
      </c>
      <c r="W183" s="23"/>
      <c r="X183" s="24">
        <v>2017</v>
      </c>
      <c r="Y183" s="24"/>
      <c r="Z183" s="18"/>
      <c r="AA183" s="18"/>
      <c r="AB183" s="18"/>
      <c r="AC183" s="18"/>
    </row>
    <row r="184" spans="2:29" ht="12.75" customHeight="1" x14ac:dyDescent="0.25">
      <c r="B184" s="58" t="s">
        <v>288</v>
      </c>
      <c r="C184" s="16" t="s">
        <v>31</v>
      </c>
      <c r="D184" s="16" t="s">
        <v>238</v>
      </c>
      <c r="E184" s="54" t="s">
        <v>2474</v>
      </c>
      <c r="F184" s="73" t="s">
        <v>2475</v>
      </c>
      <c r="G184" s="74" t="s">
        <v>1599</v>
      </c>
      <c r="H184" s="20" t="s">
        <v>33</v>
      </c>
      <c r="I184" s="21">
        <v>0</v>
      </c>
      <c r="J184" s="16" t="s">
        <v>34</v>
      </c>
      <c r="K184" s="16" t="s">
        <v>44</v>
      </c>
      <c r="L184" s="17" t="s">
        <v>45</v>
      </c>
      <c r="M184" s="16" t="s">
        <v>37</v>
      </c>
      <c r="N184" s="16" t="s">
        <v>38</v>
      </c>
      <c r="O184" s="16" t="s">
        <v>39</v>
      </c>
      <c r="P184" s="16" t="s">
        <v>40</v>
      </c>
      <c r="Q184" s="62">
        <v>796</v>
      </c>
      <c r="R184" s="20" t="s">
        <v>42</v>
      </c>
      <c r="S184" s="16">
        <v>20</v>
      </c>
      <c r="T184" s="33">
        <v>49.25</v>
      </c>
      <c r="U184" s="33">
        <f t="shared" si="4"/>
        <v>985</v>
      </c>
      <c r="V184" s="22">
        <f t="shared" si="5"/>
        <v>1103.2</v>
      </c>
      <c r="W184" s="23"/>
      <c r="X184" s="24">
        <v>2017</v>
      </c>
      <c r="Y184" s="24"/>
      <c r="Z184" s="18"/>
      <c r="AA184" s="18"/>
      <c r="AB184" s="18"/>
      <c r="AC184" s="18"/>
    </row>
    <row r="185" spans="2:29" ht="12.75" customHeight="1" x14ac:dyDescent="0.25">
      <c r="B185" s="58" t="s">
        <v>289</v>
      </c>
      <c r="C185" s="16" t="s">
        <v>31</v>
      </c>
      <c r="D185" s="16" t="s">
        <v>1503</v>
      </c>
      <c r="E185" s="54" t="s">
        <v>2474</v>
      </c>
      <c r="F185" s="77" t="s">
        <v>2676</v>
      </c>
      <c r="G185" s="74" t="s">
        <v>1600</v>
      </c>
      <c r="H185" s="20" t="s">
        <v>33</v>
      </c>
      <c r="I185" s="21">
        <v>0</v>
      </c>
      <c r="J185" s="16" t="s">
        <v>34</v>
      </c>
      <c r="K185" s="16" t="s">
        <v>44</v>
      </c>
      <c r="L185" s="17" t="s">
        <v>45</v>
      </c>
      <c r="M185" s="16" t="s">
        <v>37</v>
      </c>
      <c r="N185" s="16" t="s">
        <v>38</v>
      </c>
      <c r="O185" s="16" t="s">
        <v>39</v>
      </c>
      <c r="P185" s="16" t="s">
        <v>40</v>
      </c>
      <c r="Q185" s="62">
        <v>796</v>
      </c>
      <c r="R185" s="20" t="s">
        <v>42</v>
      </c>
      <c r="S185" s="16">
        <v>50</v>
      </c>
      <c r="T185" s="33">
        <v>161.33000000000001</v>
      </c>
      <c r="U185" s="33">
        <f t="shared" si="4"/>
        <v>8066.5000000000009</v>
      </c>
      <c r="V185" s="22">
        <f t="shared" si="5"/>
        <v>9034.4800000000014</v>
      </c>
      <c r="W185" s="23"/>
      <c r="X185" s="24">
        <v>2017</v>
      </c>
      <c r="Y185" s="24"/>
      <c r="Z185" s="18"/>
      <c r="AA185" s="18"/>
      <c r="AB185" s="18"/>
      <c r="AC185" s="18"/>
    </row>
    <row r="186" spans="2:29" ht="12.75" customHeight="1" x14ac:dyDescent="0.25">
      <c r="B186" s="58" t="s">
        <v>290</v>
      </c>
      <c r="C186" s="16" t="s">
        <v>31</v>
      </c>
      <c r="D186" s="16" t="s">
        <v>1504</v>
      </c>
      <c r="E186" s="54" t="s">
        <v>2814</v>
      </c>
      <c r="F186" s="77" t="s">
        <v>2815</v>
      </c>
      <c r="G186" s="74" t="s">
        <v>2704</v>
      </c>
      <c r="H186" s="20" t="s">
        <v>33</v>
      </c>
      <c r="I186" s="21">
        <v>0</v>
      </c>
      <c r="J186" s="16" t="s">
        <v>122</v>
      </c>
      <c r="K186" s="16" t="s">
        <v>37</v>
      </c>
      <c r="L186" s="17" t="s">
        <v>45</v>
      </c>
      <c r="M186" s="16" t="s">
        <v>37</v>
      </c>
      <c r="N186" s="16" t="s">
        <v>38</v>
      </c>
      <c r="O186" s="16" t="s">
        <v>39</v>
      </c>
      <c r="P186" s="16" t="s">
        <v>40</v>
      </c>
      <c r="Q186" s="62">
        <v>778</v>
      </c>
      <c r="R186" s="63" t="s">
        <v>83</v>
      </c>
      <c r="S186" s="16">
        <v>200</v>
      </c>
      <c r="T186" s="33">
        <v>12.48</v>
      </c>
      <c r="U186" s="33">
        <f t="shared" si="4"/>
        <v>2496</v>
      </c>
      <c r="V186" s="22">
        <f t="shared" si="5"/>
        <v>2795.5200000000004</v>
      </c>
      <c r="W186" s="23"/>
      <c r="X186" s="24">
        <v>2017</v>
      </c>
      <c r="Y186" s="24"/>
      <c r="Z186" s="18"/>
      <c r="AA186" s="18"/>
      <c r="AB186" s="18"/>
      <c r="AC186" s="18"/>
    </row>
    <row r="187" spans="2:29" ht="12.75" customHeight="1" x14ac:dyDescent="0.25">
      <c r="B187" s="58" t="s">
        <v>291</v>
      </c>
      <c r="C187" s="16" t="s">
        <v>31</v>
      </c>
      <c r="D187" s="16" t="s">
        <v>588</v>
      </c>
      <c r="E187" s="77" t="s">
        <v>2706</v>
      </c>
      <c r="F187" s="77" t="s">
        <v>2705</v>
      </c>
      <c r="G187" s="74" t="s">
        <v>1601</v>
      </c>
      <c r="H187" s="20" t="s">
        <v>33</v>
      </c>
      <c r="I187" s="21">
        <v>0</v>
      </c>
      <c r="J187" s="16" t="s">
        <v>34</v>
      </c>
      <c r="K187" s="16" t="s">
        <v>44</v>
      </c>
      <c r="L187" s="17" t="s">
        <v>90</v>
      </c>
      <c r="M187" s="16" t="s">
        <v>37</v>
      </c>
      <c r="N187" s="16" t="s">
        <v>38</v>
      </c>
      <c r="O187" s="16" t="s">
        <v>39</v>
      </c>
      <c r="P187" s="16" t="s">
        <v>40</v>
      </c>
      <c r="Q187" s="62">
        <v>796</v>
      </c>
      <c r="R187" s="20" t="s">
        <v>42</v>
      </c>
      <c r="S187" s="16">
        <v>1</v>
      </c>
      <c r="T187" s="33">
        <v>2883.95</v>
      </c>
      <c r="U187" s="33">
        <f t="shared" si="4"/>
        <v>2883.95</v>
      </c>
      <c r="V187" s="22">
        <f t="shared" si="5"/>
        <v>3230.0239999999999</v>
      </c>
      <c r="W187" s="23"/>
      <c r="X187" s="24">
        <v>2017</v>
      </c>
      <c r="Y187" s="24"/>
      <c r="Z187" s="18"/>
      <c r="AA187" s="18"/>
      <c r="AB187" s="18"/>
      <c r="AC187" s="18"/>
    </row>
    <row r="188" spans="2:29" ht="12.75" customHeight="1" x14ac:dyDescent="0.25">
      <c r="B188" s="58" t="s">
        <v>292</v>
      </c>
      <c r="C188" s="16" t="s">
        <v>31</v>
      </c>
      <c r="D188" s="16" t="s">
        <v>1505</v>
      </c>
      <c r="E188" s="77" t="s">
        <v>2678</v>
      </c>
      <c r="F188" s="77" t="s">
        <v>2677</v>
      </c>
      <c r="G188" s="74" t="s">
        <v>1602</v>
      </c>
      <c r="H188" s="20" t="s">
        <v>33</v>
      </c>
      <c r="I188" s="21">
        <v>0</v>
      </c>
      <c r="J188" s="16" t="s">
        <v>34</v>
      </c>
      <c r="K188" s="16" t="s">
        <v>44</v>
      </c>
      <c r="L188" s="17" t="s">
        <v>90</v>
      </c>
      <c r="M188" s="16" t="s">
        <v>37</v>
      </c>
      <c r="N188" s="16" t="s">
        <v>38</v>
      </c>
      <c r="O188" s="16" t="s">
        <v>39</v>
      </c>
      <c r="P188" s="16" t="s">
        <v>40</v>
      </c>
      <c r="Q188" s="62">
        <v>5111</v>
      </c>
      <c r="R188" s="63" t="s">
        <v>787</v>
      </c>
      <c r="S188" s="16">
        <v>10</v>
      </c>
      <c r="T188" s="33">
        <v>2000</v>
      </c>
      <c r="U188" s="33">
        <f t="shared" si="4"/>
        <v>20000</v>
      </c>
      <c r="V188" s="22">
        <f t="shared" si="5"/>
        <v>22400.000000000004</v>
      </c>
      <c r="W188" s="23"/>
      <c r="X188" s="24">
        <v>2017</v>
      </c>
      <c r="Y188" s="24"/>
      <c r="Z188" s="18"/>
      <c r="AA188" s="18"/>
      <c r="AB188" s="18"/>
      <c r="AC188" s="18"/>
    </row>
    <row r="189" spans="2:29" ht="12.75" customHeight="1" x14ac:dyDescent="0.25">
      <c r="B189" s="58" t="s">
        <v>293</v>
      </c>
      <c r="C189" s="16" t="s">
        <v>31</v>
      </c>
      <c r="D189" s="16" t="s">
        <v>1506</v>
      </c>
      <c r="E189" s="77" t="s">
        <v>2680</v>
      </c>
      <c r="F189" s="77" t="s">
        <v>2679</v>
      </c>
      <c r="G189" s="74" t="s">
        <v>1603</v>
      </c>
      <c r="H189" s="20" t="s">
        <v>33</v>
      </c>
      <c r="I189" s="21">
        <v>0</v>
      </c>
      <c r="J189" s="16" t="s">
        <v>122</v>
      </c>
      <c r="K189" s="16" t="s">
        <v>37</v>
      </c>
      <c r="L189" s="17" t="s">
        <v>90</v>
      </c>
      <c r="M189" s="16" t="s">
        <v>37</v>
      </c>
      <c r="N189" s="16" t="s">
        <v>38</v>
      </c>
      <c r="O189" s="16" t="s">
        <v>39</v>
      </c>
      <c r="P189" s="16" t="s">
        <v>40</v>
      </c>
      <c r="Q189" s="62">
        <v>796</v>
      </c>
      <c r="R189" s="20" t="s">
        <v>42</v>
      </c>
      <c r="S189" s="16">
        <v>20</v>
      </c>
      <c r="T189" s="33">
        <v>1459.03</v>
      </c>
      <c r="U189" s="33">
        <f t="shared" si="4"/>
        <v>29180.6</v>
      </c>
      <c r="V189" s="22">
        <f t="shared" si="5"/>
        <v>32682.272000000001</v>
      </c>
      <c r="W189" s="23"/>
      <c r="X189" s="24">
        <v>2017</v>
      </c>
      <c r="Y189" s="24"/>
      <c r="Z189" s="18"/>
      <c r="AA189" s="18"/>
      <c r="AB189" s="18"/>
      <c r="AC189" s="18"/>
    </row>
    <row r="190" spans="2:29" ht="12.75" customHeight="1" x14ac:dyDescent="0.25">
      <c r="B190" s="58" t="s">
        <v>294</v>
      </c>
      <c r="C190" s="16" t="s">
        <v>31</v>
      </c>
      <c r="D190" s="16" t="s">
        <v>1507</v>
      </c>
      <c r="E190" s="77" t="s">
        <v>2682</v>
      </c>
      <c r="F190" s="77" t="s">
        <v>2681</v>
      </c>
      <c r="G190" s="74" t="s">
        <v>1604</v>
      </c>
      <c r="H190" s="20" t="s">
        <v>33</v>
      </c>
      <c r="I190" s="21">
        <v>0</v>
      </c>
      <c r="J190" s="16" t="s">
        <v>34</v>
      </c>
      <c r="K190" s="16" t="s">
        <v>44</v>
      </c>
      <c r="L190" s="17" t="s">
        <v>90</v>
      </c>
      <c r="M190" s="16" t="s">
        <v>37</v>
      </c>
      <c r="N190" s="16" t="s">
        <v>38</v>
      </c>
      <c r="O190" s="16" t="s">
        <v>39</v>
      </c>
      <c r="P190" s="16" t="s">
        <v>40</v>
      </c>
      <c r="Q190" s="62">
        <v>796</v>
      </c>
      <c r="R190" s="20" t="s">
        <v>42</v>
      </c>
      <c r="S190" s="16">
        <v>1</v>
      </c>
      <c r="T190" s="33">
        <v>35000</v>
      </c>
      <c r="U190" s="33">
        <f t="shared" si="4"/>
        <v>35000</v>
      </c>
      <c r="V190" s="22">
        <f t="shared" si="5"/>
        <v>39200.000000000007</v>
      </c>
      <c r="W190" s="23"/>
      <c r="X190" s="24">
        <v>2017</v>
      </c>
      <c r="Y190" s="24"/>
      <c r="Z190" s="18"/>
      <c r="AA190" s="18"/>
      <c r="AB190" s="18"/>
      <c r="AC190" s="18"/>
    </row>
    <row r="191" spans="2:29" ht="12.75" customHeight="1" x14ac:dyDescent="0.25">
      <c r="B191" s="58" t="s">
        <v>295</v>
      </c>
      <c r="C191" s="16" t="s">
        <v>31</v>
      </c>
      <c r="D191" s="16" t="s">
        <v>1377</v>
      </c>
      <c r="E191" s="77" t="s">
        <v>131</v>
      </c>
      <c r="F191" s="77" t="s">
        <v>2683</v>
      </c>
      <c r="G191" s="74" t="s">
        <v>1605</v>
      </c>
      <c r="H191" s="20" t="s">
        <v>33</v>
      </c>
      <c r="I191" s="21">
        <v>0</v>
      </c>
      <c r="J191" s="16" t="s">
        <v>34</v>
      </c>
      <c r="K191" s="16" t="s">
        <v>44</v>
      </c>
      <c r="L191" s="17" t="s">
        <v>2441</v>
      </c>
      <c r="M191" s="16" t="s">
        <v>37</v>
      </c>
      <c r="N191" s="16" t="s">
        <v>38</v>
      </c>
      <c r="O191" s="16" t="s">
        <v>39</v>
      </c>
      <c r="P191" s="16" t="s">
        <v>40</v>
      </c>
      <c r="Q191" s="62">
        <v>868</v>
      </c>
      <c r="R191" s="63" t="s">
        <v>1623</v>
      </c>
      <c r="S191" s="16">
        <v>10</v>
      </c>
      <c r="T191" s="33">
        <v>355.27</v>
      </c>
      <c r="U191" s="33">
        <f t="shared" si="4"/>
        <v>3552.7</v>
      </c>
      <c r="V191" s="22">
        <f t="shared" si="5"/>
        <v>3979.0240000000003</v>
      </c>
      <c r="W191" s="137" t="s">
        <v>2473</v>
      </c>
      <c r="X191" s="24">
        <v>2017</v>
      </c>
      <c r="Y191" s="24"/>
      <c r="Z191" s="18"/>
      <c r="AA191" s="18"/>
      <c r="AB191" s="18"/>
      <c r="AC191" s="18"/>
    </row>
    <row r="192" spans="2:29" ht="12.75" customHeight="1" x14ac:dyDescent="0.25">
      <c r="B192" s="58" t="s">
        <v>296</v>
      </c>
      <c r="C192" s="16" t="s">
        <v>31</v>
      </c>
      <c r="D192" s="16" t="s">
        <v>1508</v>
      </c>
      <c r="E192" s="77" t="s">
        <v>2685</v>
      </c>
      <c r="F192" s="77" t="s">
        <v>2684</v>
      </c>
      <c r="G192" s="74" t="s">
        <v>1606</v>
      </c>
      <c r="H192" s="20" t="s">
        <v>33</v>
      </c>
      <c r="I192" s="21">
        <v>0</v>
      </c>
      <c r="J192" s="16" t="s">
        <v>122</v>
      </c>
      <c r="K192" s="16" t="s">
        <v>37</v>
      </c>
      <c r="L192" s="17" t="s">
        <v>2441</v>
      </c>
      <c r="M192" s="16" t="s">
        <v>37</v>
      </c>
      <c r="N192" s="16" t="s">
        <v>38</v>
      </c>
      <c r="O192" s="16" t="s">
        <v>39</v>
      </c>
      <c r="P192" s="16" t="s">
        <v>40</v>
      </c>
      <c r="Q192" s="62">
        <v>796</v>
      </c>
      <c r="R192" s="20" t="s">
        <v>42</v>
      </c>
      <c r="S192" s="16">
        <v>50</v>
      </c>
      <c r="T192" s="33">
        <v>2825.88</v>
      </c>
      <c r="U192" s="33">
        <f t="shared" si="4"/>
        <v>141294</v>
      </c>
      <c r="V192" s="22">
        <f t="shared" si="5"/>
        <v>158249.28000000003</v>
      </c>
      <c r="W192" s="23"/>
      <c r="X192" s="24">
        <v>2017</v>
      </c>
      <c r="Y192" s="24"/>
      <c r="Z192" s="18"/>
      <c r="AA192" s="18"/>
      <c r="AB192" s="18"/>
      <c r="AC192" s="18"/>
    </row>
    <row r="193" spans="1:39" ht="12.75" customHeight="1" x14ac:dyDescent="0.25">
      <c r="B193" s="58" t="s">
        <v>297</v>
      </c>
      <c r="C193" s="16" t="s">
        <v>31</v>
      </c>
      <c r="D193" s="16" t="s">
        <v>1509</v>
      </c>
      <c r="E193" s="77" t="s">
        <v>2687</v>
      </c>
      <c r="F193" s="77" t="s">
        <v>2686</v>
      </c>
      <c r="G193" s="74" t="s">
        <v>1607</v>
      </c>
      <c r="H193" s="20" t="s">
        <v>33</v>
      </c>
      <c r="I193" s="21">
        <v>0</v>
      </c>
      <c r="J193" s="16" t="s">
        <v>34</v>
      </c>
      <c r="K193" s="16" t="s">
        <v>44</v>
      </c>
      <c r="L193" s="17" t="s">
        <v>2441</v>
      </c>
      <c r="M193" s="16" t="s">
        <v>37</v>
      </c>
      <c r="N193" s="16" t="s">
        <v>38</v>
      </c>
      <c r="O193" s="16" t="s">
        <v>39</v>
      </c>
      <c r="P193" s="16" t="s">
        <v>40</v>
      </c>
      <c r="Q193" s="62">
        <v>715</v>
      </c>
      <c r="R193" s="63" t="s">
        <v>1624</v>
      </c>
      <c r="S193" s="16">
        <v>500</v>
      </c>
      <c r="T193" s="33">
        <v>158.97999999999999</v>
      </c>
      <c r="U193" s="33">
        <f t="shared" si="4"/>
        <v>79490</v>
      </c>
      <c r="V193" s="22">
        <f t="shared" si="5"/>
        <v>89028.800000000003</v>
      </c>
      <c r="W193" s="23"/>
      <c r="X193" s="24">
        <v>2017</v>
      </c>
      <c r="Y193" s="24"/>
      <c r="Z193" s="18"/>
      <c r="AA193" s="18"/>
      <c r="AB193" s="18"/>
      <c r="AC193" s="18"/>
    </row>
    <row r="194" spans="1:39" ht="12.75" customHeight="1" x14ac:dyDescent="0.25">
      <c r="B194" s="58" t="s">
        <v>298</v>
      </c>
      <c r="C194" s="16" t="s">
        <v>31</v>
      </c>
      <c r="D194" s="16" t="s">
        <v>537</v>
      </c>
      <c r="E194" s="77" t="s">
        <v>2688</v>
      </c>
      <c r="F194" s="77" t="s">
        <v>538</v>
      </c>
      <c r="G194" s="74" t="s">
        <v>1608</v>
      </c>
      <c r="H194" s="20" t="s">
        <v>33</v>
      </c>
      <c r="I194" s="21">
        <v>0</v>
      </c>
      <c r="J194" s="16" t="s">
        <v>34</v>
      </c>
      <c r="K194" s="16" t="s">
        <v>44</v>
      </c>
      <c r="L194" s="17" t="s">
        <v>2441</v>
      </c>
      <c r="M194" s="16" t="s">
        <v>37</v>
      </c>
      <c r="N194" s="16" t="s">
        <v>38</v>
      </c>
      <c r="O194" s="16" t="s">
        <v>39</v>
      </c>
      <c r="P194" s="16" t="s">
        <v>40</v>
      </c>
      <c r="Q194" s="62">
        <v>796</v>
      </c>
      <c r="R194" s="20" t="s">
        <v>42</v>
      </c>
      <c r="S194" s="16">
        <v>40</v>
      </c>
      <c r="T194" s="33">
        <v>3450.41</v>
      </c>
      <c r="U194" s="33">
        <f t="shared" si="4"/>
        <v>138016.4</v>
      </c>
      <c r="V194" s="22">
        <f t="shared" si="5"/>
        <v>154578.36800000002</v>
      </c>
      <c r="W194" s="23"/>
      <c r="X194" s="24">
        <v>2017</v>
      </c>
      <c r="Y194" s="24"/>
      <c r="Z194" s="18"/>
      <c r="AA194" s="18"/>
      <c r="AB194" s="18"/>
      <c r="AC194" s="18"/>
    </row>
    <row r="195" spans="1:39" ht="12.75" customHeight="1" x14ac:dyDescent="0.25">
      <c r="B195" s="58" t="s">
        <v>299</v>
      </c>
      <c r="C195" s="16" t="s">
        <v>31</v>
      </c>
      <c r="D195" s="16" t="s">
        <v>537</v>
      </c>
      <c r="E195" s="77" t="s">
        <v>2688</v>
      </c>
      <c r="F195" s="77" t="s">
        <v>538</v>
      </c>
      <c r="G195" s="74" t="s">
        <v>189</v>
      </c>
      <c r="H195" s="20" t="s">
        <v>33</v>
      </c>
      <c r="I195" s="21">
        <v>0</v>
      </c>
      <c r="J195" s="16" t="s">
        <v>122</v>
      </c>
      <c r="K195" s="16" t="s">
        <v>37</v>
      </c>
      <c r="L195" s="17" t="s">
        <v>2441</v>
      </c>
      <c r="M195" s="16" t="s">
        <v>37</v>
      </c>
      <c r="N195" s="16" t="s">
        <v>38</v>
      </c>
      <c r="O195" s="16" t="s">
        <v>39</v>
      </c>
      <c r="P195" s="16" t="s">
        <v>40</v>
      </c>
      <c r="Q195" s="62">
        <v>796</v>
      </c>
      <c r="R195" s="20" t="s">
        <v>42</v>
      </c>
      <c r="S195" s="16">
        <v>20</v>
      </c>
      <c r="T195" s="33">
        <v>3725.68</v>
      </c>
      <c r="U195" s="33">
        <f t="shared" si="4"/>
        <v>74513.599999999991</v>
      </c>
      <c r="V195" s="22">
        <f t="shared" si="5"/>
        <v>83455.232000000004</v>
      </c>
      <c r="W195" s="23"/>
      <c r="X195" s="24">
        <v>2017</v>
      </c>
      <c r="Y195" s="24"/>
      <c r="Z195" s="18"/>
      <c r="AA195" s="18"/>
      <c r="AB195" s="18"/>
      <c r="AC195" s="18"/>
    </row>
    <row r="196" spans="1:39" ht="12.75" customHeight="1" x14ac:dyDescent="0.25">
      <c r="B196" s="58" t="s">
        <v>300</v>
      </c>
      <c r="C196" s="16" t="s">
        <v>31</v>
      </c>
      <c r="D196" s="16" t="s">
        <v>1510</v>
      </c>
      <c r="E196" s="54" t="s">
        <v>2689</v>
      </c>
      <c r="F196" s="77" t="s">
        <v>2690</v>
      </c>
      <c r="G196" s="74" t="s">
        <v>1609</v>
      </c>
      <c r="H196" s="20" t="s">
        <v>33</v>
      </c>
      <c r="I196" s="21">
        <v>0</v>
      </c>
      <c r="J196" s="16" t="s">
        <v>34</v>
      </c>
      <c r="K196" s="16" t="s">
        <v>44</v>
      </c>
      <c r="L196" s="17" t="s">
        <v>45</v>
      </c>
      <c r="M196" s="16" t="s">
        <v>37</v>
      </c>
      <c r="N196" s="16" t="s">
        <v>38</v>
      </c>
      <c r="O196" s="16" t="s">
        <v>39</v>
      </c>
      <c r="P196" s="16" t="s">
        <v>40</v>
      </c>
      <c r="Q196" s="62">
        <v>166</v>
      </c>
      <c r="R196" s="63" t="s">
        <v>77</v>
      </c>
      <c r="S196" s="16">
        <v>50</v>
      </c>
      <c r="T196" s="33">
        <v>2500</v>
      </c>
      <c r="U196" s="33">
        <f t="shared" si="4"/>
        <v>125000</v>
      </c>
      <c r="V196" s="22">
        <f t="shared" si="5"/>
        <v>140000</v>
      </c>
      <c r="W196" s="23"/>
      <c r="X196" s="24">
        <v>2017</v>
      </c>
      <c r="Y196" s="24"/>
      <c r="Z196" s="18"/>
      <c r="AA196" s="18"/>
      <c r="AB196" s="18"/>
      <c r="AC196" s="18"/>
    </row>
    <row r="197" spans="1:39" ht="12.75" customHeight="1" x14ac:dyDescent="0.25">
      <c r="B197" s="58" t="s">
        <v>301</v>
      </c>
      <c r="C197" s="16" t="s">
        <v>31</v>
      </c>
      <c r="D197" s="16" t="s">
        <v>1511</v>
      </c>
      <c r="E197" s="54" t="s">
        <v>2691</v>
      </c>
      <c r="F197" s="77" t="s">
        <v>2692</v>
      </c>
      <c r="G197" s="74" t="s">
        <v>1610</v>
      </c>
      <c r="H197" s="20" t="s">
        <v>33</v>
      </c>
      <c r="I197" s="21">
        <v>0</v>
      </c>
      <c r="J197" s="16" t="s">
        <v>34</v>
      </c>
      <c r="K197" s="16" t="s">
        <v>44</v>
      </c>
      <c r="L197" s="17" t="s">
        <v>45</v>
      </c>
      <c r="M197" s="16" t="s">
        <v>37</v>
      </c>
      <c r="N197" s="16" t="s">
        <v>38</v>
      </c>
      <c r="O197" s="16" t="s">
        <v>39</v>
      </c>
      <c r="P197" s="16" t="s">
        <v>40</v>
      </c>
      <c r="Q197" s="62">
        <v>166</v>
      </c>
      <c r="R197" s="63" t="s">
        <v>77</v>
      </c>
      <c r="S197" s="16">
        <v>5</v>
      </c>
      <c r="T197" s="33">
        <v>2500</v>
      </c>
      <c r="U197" s="33">
        <f t="shared" si="4"/>
        <v>12500</v>
      </c>
      <c r="V197" s="22">
        <f t="shared" si="5"/>
        <v>14000.000000000002</v>
      </c>
      <c r="W197" s="23"/>
      <c r="X197" s="24">
        <v>2017</v>
      </c>
      <c r="Y197" s="24"/>
      <c r="Z197" s="18"/>
      <c r="AA197" s="18"/>
      <c r="AB197" s="18"/>
      <c r="AC197" s="18"/>
    </row>
    <row r="198" spans="1:39" ht="12.75" customHeight="1" x14ac:dyDescent="0.25">
      <c r="B198" s="58" t="s">
        <v>302</v>
      </c>
      <c r="C198" s="16" t="s">
        <v>31</v>
      </c>
      <c r="D198" s="16" t="s">
        <v>454</v>
      </c>
      <c r="E198" s="54" t="s">
        <v>2693</v>
      </c>
      <c r="F198" s="77" t="s">
        <v>455</v>
      </c>
      <c r="G198" s="74" t="s">
        <v>1611</v>
      </c>
      <c r="H198" s="20" t="s">
        <v>33</v>
      </c>
      <c r="I198" s="21">
        <v>0</v>
      </c>
      <c r="J198" s="16" t="s">
        <v>122</v>
      </c>
      <c r="K198" s="16" t="s">
        <v>37</v>
      </c>
      <c r="L198" s="17" t="s">
        <v>45</v>
      </c>
      <c r="M198" s="16" t="s">
        <v>37</v>
      </c>
      <c r="N198" s="16" t="s">
        <v>38</v>
      </c>
      <c r="O198" s="16" t="s">
        <v>39</v>
      </c>
      <c r="P198" s="16" t="s">
        <v>40</v>
      </c>
      <c r="Q198" s="62">
        <v>112</v>
      </c>
      <c r="R198" s="63" t="s">
        <v>62</v>
      </c>
      <c r="S198" s="16">
        <v>100</v>
      </c>
      <c r="T198" s="33">
        <v>450</v>
      </c>
      <c r="U198" s="33">
        <f t="shared" si="4"/>
        <v>45000</v>
      </c>
      <c r="V198" s="22">
        <f t="shared" si="5"/>
        <v>50400.000000000007</v>
      </c>
      <c r="W198" s="23"/>
      <c r="X198" s="24">
        <v>2017</v>
      </c>
      <c r="Y198" s="24"/>
      <c r="Z198" s="18"/>
      <c r="AA198" s="18"/>
      <c r="AB198" s="18"/>
      <c r="AC198" s="18"/>
    </row>
    <row r="199" spans="1:39" ht="12.75" customHeight="1" x14ac:dyDescent="0.25">
      <c r="B199" s="58" t="s">
        <v>303</v>
      </c>
      <c r="C199" s="16" t="s">
        <v>31</v>
      </c>
      <c r="D199" s="26" t="s">
        <v>233</v>
      </c>
      <c r="E199" s="54" t="s">
        <v>234</v>
      </c>
      <c r="F199" s="77" t="s">
        <v>235</v>
      </c>
      <c r="G199" s="74" t="s">
        <v>236</v>
      </c>
      <c r="H199" s="20" t="s">
        <v>33</v>
      </c>
      <c r="I199" s="21">
        <v>0</v>
      </c>
      <c r="J199" s="16" t="s">
        <v>34</v>
      </c>
      <c r="K199" s="16" t="s">
        <v>44</v>
      </c>
      <c r="L199" s="17" t="s">
        <v>45</v>
      </c>
      <c r="M199" s="16" t="s">
        <v>37</v>
      </c>
      <c r="N199" s="16" t="s">
        <v>38</v>
      </c>
      <c r="O199" s="16" t="s">
        <v>39</v>
      </c>
      <c r="P199" s="16" t="s">
        <v>40</v>
      </c>
      <c r="Q199" s="62">
        <v>796</v>
      </c>
      <c r="R199" s="20" t="s">
        <v>42</v>
      </c>
      <c r="S199" s="16">
        <v>5</v>
      </c>
      <c r="T199" s="33">
        <v>24622.400000000001</v>
      </c>
      <c r="U199" s="33">
        <f t="shared" si="4"/>
        <v>123112</v>
      </c>
      <c r="V199" s="22">
        <f t="shared" si="5"/>
        <v>137885.44</v>
      </c>
      <c r="W199" s="23"/>
      <c r="X199" s="24">
        <v>2017</v>
      </c>
      <c r="Y199" s="24"/>
      <c r="Z199" s="18"/>
      <c r="AA199" s="18"/>
      <c r="AB199" s="18"/>
      <c r="AC199" s="18"/>
    </row>
    <row r="200" spans="1:39" ht="12.75" customHeight="1" x14ac:dyDescent="0.25">
      <c r="B200" s="58" t="s">
        <v>304</v>
      </c>
      <c r="C200" s="16" t="s">
        <v>31</v>
      </c>
      <c r="D200" s="16" t="s">
        <v>1512</v>
      </c>
      <c r="E200" s="54" t="s">
        <v>2694</v>
      </c>
      <c r="F200" s="77" t="s">
        <v>2695</v>
      </c>
      <c r="G200" s="74" t="s">
        <v>1612</v>
      </c>
      <c r="H200" s="20" t="s">
        <v>33</v>
      </c>
      <c r="I200" s="21">
        <v>0</v>
      </c>
      <c r="J200" s="16" t="s">
        <v>34</v>
      </c>
      <c r="K200" s="16" t="s">
        <v>44</v>
      </c>
      <c r="L200" s="17" t="s">
        <v>45</v>
      </c>
      <c r="M200" s="16" t="s">
        <v>37</v>
      </c>
      <c r="N200" s="16" t="s">
        <v>38</v>
      </c>
      <c r="O200" s="16" t="s">
        <v>39</v>
      </c>
      <c r="P200" s="16" t="s">
        <v>40</v>
      </c>
      <c r="Q200" s="62">
        <v>6</v>
      </c>
      <c r="R200" s="63" t="s">
        <v>87</v>
      </c>
      <c r="S200" s="16">
        <v>100</v>
      </c>
      <c r="T200" s="33">
        <v>168.63</v>
      </c>
      <c r="U200" s="33">
        <f t="shared" si="4"/>
        <v>16863</v>
      </c>
      <c r="V200" s="22">
        <f t="shared" si="5"/>
        <v>18886.560000000001</v>
      </c>
      <c r="W200" s="137" t="s">
        <v>2473</v>
      </c>
      <c r="X200" s="24">
        <v>2017</v>
      </c>
      <c r="Y200" s="24"/>
      <c r="Z200" s="18"/>
      <c r="AA200" s="18"/>
      <c r="AB200" s="18"/>
      <c r="AC200" s="18"/>
    </row>
    <row r="201" spans="1:39" ht="12.75" customHeight="1" x14ac:dyDescent="0.25">
      <c r="B201" s="58" t="s">
        <v>305</v>
      </c>
      <c r="C201" s="16" t="s">
        <v>31</v>
      </c>
      <c r="D201" s="26" t="s">
        <v>1513</v>
      </c>
      <c r="E201" s="77" t="s">
        <v>906</v>
      </c>
      <c r="F201" s="77" t="s">
        <v>2696</v>
      </c>
      <c r="G201" s="74" t="s">
        <v>1613</v>
      </c>
      <c r="H201" s="20" t="s">
        <v>33</v>
      </c>
      <c r="I201" s="21">
        <v>0</v>
      </c>
      <c r="J201" s="16" t="s">
        <v>122</v>
      </c>
      <c r="K201" s="16" t="s">
        <v>37</v>
      </c>
      <c r="L201" s="17" t="s">
        <v>45</v>
      </c>
      <c r="M201" s="16" t="s">
        <v>37</v>
      </c>
      <c r="N201" s="16" t="s">
        <v>38</v>
      </c>
      <c r="O201" s="16" t="s">
        <v>39</v>
      </c>
      <c r="P201" s="16" t="s">
        <v>40</v>
      </c>
      <c r="Q201" s="62">
        <v>796</v>
      </c>
      <c r="R201" s="20" t="s">
        <v>42</v>
      </c>
      <c r="S201" s="16">
        <v>2</v>
      </c>
      <c r="T201" s="33">
        <v>7000</v>
      </c>
      <c r="U201" s="33">
        <f t="shared" si="4"/>
        <v>14000</v>
      </c>
      <c r="V201" s="22">
        <f t="shared" si="5"/>
        <v>15680.000000000002</v>
      </c>
      <c r="W201" s="137" t="s">
        <v>2473</v>
      </c>
      <c r="X201" s="24">
        <v>2017</v>
      </c>
      <c r="Y201" s="24"/>
      <c r="Z201" s="18"/>
      <c r="AA201" s="18"/>
      <c r="AB201" s="18"/>
      <c r="AC201" s="18"/>
    </row>
    <row r="202" spans="1:39" ht="12.75" customHeight="1" x14ac:dyDescent="0.25">
      <c r="B202" s="58" t="s">
        <v>306</v>
      </c>
      <c r="C202" s="16" t="s">
        <v>31</v>
      </c>
      <c r="D202" s="16" t="s">
        <v>1514</v>
      </c>
      <c r="E202" s="54" t="s">
        <v>2698</v>
      </c>
      <c r="F202" s="77" t="s">
        <v>2697</v>
      </c>
      <c r="G202" s="74" t="s">
        <v>1614</v>
      </c>
      <c r="H202" s="20" t="s">
        <v>33</v>
      </c>
      <c r="I202" s="21">
        <v>0</v>
      </c>
      <c r="J202" s="16" t="s">
        <v>34</v>
      </c>
      <c r="K202" s="16" t="s">
        <v>44</v>
      </c>
      <c r="L202" s="17" t="s">
        <v>45</v>
      </c>
      <c r="M202" s="16" t="s">
        <v>37</v>
      </c>
      <c r="N202" s="16" t="s">
        <v>38</v>
      </c>
      <c r="O202" s="16" t="s">
        <v>39</v>
      </c>
      <c r="P202" s="16" t="s">
        <v>40</v>
      </c>
      <c r="Q202" s="62">
        <v>796</v>
      </c>
      <c r="R202" s="20" t="s">
        <v>42</v>
      </c>
      <c r="S202" s="16">
        <v>2</v>
      </c>
      <c r="T202" s="33">
        <v>4000</v>
      </c>
      <c r="U202" s="33">
        <f t="shared" si="4"/>
        <v>8000</v>
      </c>
      <c r="V202" s="22">
        <f t="shared" si="5"/>
        <v>8960</v>
      </c>
      <c r="W202" s="23"/>
      <c r="X202" s="24">
        <v>2017</v>
      </c>
      <c r="Y202" s="24"/>
      <c r="Z202" s="18"/>
      <c r="AA202" s="18"/>
      <c r="AB202" s="18"/>
      <c r="AC202" s="18"/>
    </row>
    <row r="203" spans="1:39" ht="12.75" customHeight="1" x14ac:dyDescent="0.25">
      <c r="B203" s="58" t="s">
        <v>307</v>
      </c>
      <c r="C203" s="16" t="s">
        <v>31</v>
      </c>
      <c r="D203" s="16" t="s">
        <v>1515</v>
      </c>
      <c r="E203" s="77" t="s">
        <v>2708</v>
      </c>
      <c r="F203" s="77" t="s">
        <v>2707</v>
      </c>
      <c r="G203" s="74" t="s">
        <v>1615</v>
      </c>
      <c r="H203" s="20" t="s">
        <v>33</v>
      </c>
      <c r="I203" s="21">
        <v>0</v>
      </c>
      <c r="J203" s="16" t="s">
        <v>34</v>
      </c>
      <c r="K203" s="16" t="s">
        <v>44</v>
      </c>
      <c r="L203" s="17" t="s">
        <v>45</v>
      </c>
      <c r="M203" s="16" t="s">
        <v>37</v>
      </c>
      <c r="N203" s="16" t="s">
        <v>38</v>
      </c>
      <c r="O203" s="16" t="s">
        <v>39</v>
      </c>
      <c r="P203" s="16" t="s">
        <v>40</v>
      </c>
      <c r="Q203" s="62">
        <v>796</v>
      </c>
      <c r="R203" s="20" t="s">
        <v>42</v>
      </c>
      <c r="S203" s="16">
        <v>50</v>
      </c>
      <c r="T203" s="33">
        <v>16700</v>
      </c>
      <c r="U203" s="33">
        <f t="shared" si="4"/>
        <v>835000</v>
      </c>
      <c r="V203" s="22">
        <f t="shared" si="5"/>
        <v>935200.00000000012</v>
      </c>
      <c r="W203" s="23"/>
      <c r="X203" s="24">
        <v>2017</v>
      </c>
      <c r="Y203" s="24"/>
      <c r="Z203" s="18"/>
      <c r="AA203" s="18"/>
      <c r="AB203" s="18"/>
      <c r="AC203" s="18"/>
    </row>
    <row r="204" spans="1:39" ht="12.75" customHeight="1" x14ac:dyDescent="0.25">
      <c r="B204" s="58" t="s">
        <v>308</v>
      </c>
      <c r="C204" s="16" t="s">
        <v>31</v>
      </c>
      <c r="D204" s="16" t="s">
        <v>1515</v>
      </c>
      <c r="E204" s="77" t="s">
        <v>2708</v>
      </c>
      <c r="F204" s="77" t="s">
        <v>2707</v>
      </c>
      <c r="G204" s="74" t="s">
        <v>1616</v>
      </c>
      <c r="H204" s="20" t="s">
        <v>33</v>
      </c>
      <c r="I204" s="21">
        <v>0</v>
      </c>
      <c r="J204" s="16" t="s">
        <v>122</v>
      </c>
      <c r="K204" s="16" t="s">
        <v>37</v>
      </c>
      <c r="L204" s="17" t="s">
        <v>45</v>
      </c>
      <c r="M204" s="16" t="s">
        <v>37</v>
      </c>
      <c r="N204" s="16" t="s">
        <v>38</v>
      </c>
      <c r="O204" s="16" t="s">
        <v>39</v>
      </c>
      <c r="P204" s="16" t="s">
        <v>40</v>
      </c>
      <c r="Q204" s="62">
        <v>796</v>
      </c>
      <c r="R204" s="20" t="s">
        <v>42</v>
      </c>
      <c r="S204" s="16">
        <v>30</v>
      </c>
      <c r="T204" s="33">
        <v>3700</v>
      </c>
      <c r="U204" s="33">
        <f t="shared" si="4"/>
        <v>111000</v>
      </c>
      <c r="V204" s="22">
        <f t="shared" si="5"/>
        <v>124320.00000000001</v>
      </c>
      <c r="W204" s="23"/>
      <c r="X204" s="24">
        <v>2017</v>
      </c>
      <c r="Y204" s="24"/>
      <c r="Z204" s="18"/>
      <c r="AA204" s="18"/>
      <c r="AB204" s="18"/>
      <c r="AC204" s="18"/>
    </row>
    <row r="205" spans="1:39" s="15" customFormat="1" ht="12.75" customHeight="1" x14ac:dyDescent="0.25">
      <c r="A205" s="14"/>
      <c r="B205" s="58" t="s">
        <v>309</v>
      </c>
      <c r="C205" s="16" t="s">
        <v>31</v>
      </c>
      <c r="D205" s="16" t="s">
        <v>1516</v>
      </c>
      <c r="E205" s="77" t="s">
        <v>2597</v>
      </c>
      <c r="F205" s="77" t="s">
        <v>2709</v>
      </c>
      <c r="G205" s="74" t="s">
        <v>1617</v>
      </c>
      <c r="H205" s="20" t="s">
        <v>33</v>
      </c>
      <c r="I205" s="21">
        <v>0</v>
      </c>
      <c r="J205" s="16" t="s">
        <v>34</v>
      </c>
      <c r="K205" s="16" t="s">
        <v>44</v>
      </c>
      <c r="L205" s="17" t="s">
        <v>45</v>
      </c>
      <c r="M205" s="16" t="s">
        <v>37</v>
      </c>
      <c r="N205" s="16" t="s">
        <v>38</v>
      </c>
      <c r="O205" s="16" t="s">
        <v>39</v>
      </c>
      <c r="P205" s="16" t="s">
        <v>40</v>
      </c>
      <c r="Q205" s="62">
        <v>6</v>
      </c>
      <c r="R205" s="63" t="s">
        <v>87</v>
      </c>
      <c r="S205" s="16">
        <v>2000</v>
      </c>
      <c r="T205" s="33">
        <v>1307</v>
      </c>
      <c r="U205" s="33">
        <f t="shared" si="4"/>
        <v>2614000</v>
      </c>
      <c r="V205" s="22">
        <f t="shared" si="5"/>
        <v>2927680.0000000005</v>
      </c>
      <c r="W205" s="23"/>
      <c r="X205" s="24">
        <v>2017</v>
      </c>
      <c r="Y205" s="24"/>
      <c r="Z205" s="18"/>
      <c r="AA205" s="18"/>
      <c r="AB205" s="18"/>
      <c r="AC205" s="18"/>
      <c r="AD205" s="14"/>
      <c r="AE205" s="14"/>
      <c r="AF205" s="14"/>
      <c r="AG205" s="14"/>
      <c r="AH205" s="14"/>
      <c r="AI205" s="14"/>
      <c r="AJ205" s="14"/>
      <c r="AK205" s="14"/>
      <c r="AL205" s="14"/>
      <c r="AM205" s="14"/>
    </row>
    <row r="206" spans="1:39" ht="12.75" customHeight="1" x14ac:dyDescent="0.25">
      <c r="B206" s="58" t="s">
        <v>310</v>
      </c>
      <c r="C206" s="16" t="s">
        <v>31</v>
      </c>
      <c r="D206" s="16" t="s">
        <v>1517</v>
      </c>
      <c r="E206" s="77" t="s">
        <v>2711</v>
      </c>
      <c r="F206" s="77" t="s">
        <v>2710</v>
      </c>
      <c r="G206" s="77" t="s">
        <v>1618</v>
      </c>
      <c r="H206" s="20" t="s">
        <v>33</v>
      </c>
      <c r="I206" s="21">
        <v>0</v>
      </c>
      <c r="J206" s="16" t="s">
        <v>34</v>
      </c>
      <c r="K206" s="16" t="s">
        <v>44</v>
      </c>
      <c r="L206" s="17" t="s">
        <v>45</v>
      </c>
      <c r="M206" s="16" t="s">
        <v>37</v>
      </c>
      <c r="N206" s="16" t="s">
        <v>38</v>
      </c>
      <c r="O206" s="16" t="s">
        <v>39</v>
      </c>
      <c r="P206" s="16" t="s">
        <v>40</v>
      </c>
      <c r="Q206" s="62">
        <v>796</v>
      </c>
      <c r="R206" s="20" t="s">
        <v>42</v>
      </c>
      <c r="S206" s="16">
        <v>1000</v>
      </c>
      <c r="T206" s="33">
        <v>3103</v>
      </c>
      <c r="U206" s="33">
        <f t="shared" ref="U206:U269" si="6">T206*S206</f>
        <v>3103000</v>
      </c>
      <c r="V206" s="22">
        <f t="shared" ref="V206:V269" si="7">U206*1.12</f>
        <v>3475360.0000000005</v>
      </c>
      <c r="W206" s="23"/>
      <c r="X206" s="24">
        <v>2017</v>
      </c>
      <c r="Y206" s="24"/>
      <c r="Z206" s="18"/>
      <c r="AA206" s="18"/>
      <c r="AB206" s="18"/>
      <c r="AC206" s="18"/>
    </row>
    <row r="207" spans="1:39" ht="12.75" customHeight="1" x14ac:dyDescent="0.25">
      <c r="B207" s="58" t="s">
        <v>311</v>
      </c>
      <c r="C207" s="16" t="s">
        <v>31</v>
      </c>
      <c r="D207" s="16" t="s">
        <v>1517</v>
      </c>
      <c r="E207" s="77" t="s">
        <v>2701</v>
      </c>
      <c r="F207" s="77" t="s">
        <v>2710</v>
      </c>
      <c r="G207" s="74" t="s">
        <v>1619</v>
      </c>
      <c r="H207" s="20" t="s">
        <v>33</v>
      </c>
      <c r="I207" s="21">
        <v>0</v>
      </c>
      <c r="J207" s="16" t="s">
        <v>122</v>
      </c>
      <c r="K207" s="16" t="s">
        <v>37</v>
      </c>
      <c r="L207" s="17" t="s">
        <v>45</v>
      </c>
      <c r="M207" s="16" t="s">
        <v>37</v>
      </c>
      <c r="N207" s="16" t="s">
        <v>38</v>
      </c>
      <c r="O207" s="16" t="s">
        <v>39</v>
      </c>
      <c r="P207" s="16" t="s">
        <v>40</v>
      </c>
      <c r="Q207" s="62">
        <v>796</v>
      </c>
      <c r="R207" s="20" t="s">
        <v>42</v>
      </c>
      <c r="S207" s="16">
        <v>100</v>
      </c>
      <c r="T207" s="33">
        <v>3103</v>
      </c>
      <c r="U207" s="33">
        <f t="shared" si="6"/>
        <v>310300</v>
      </c>
      <c r="V207" s="22">
        <f t="shared" si="7"/>
        <v>347536.00000000006</v>
      </c>
      <c r="W207" s="23"/>
      <c r="X207" s="24">
        <v>2017</v>
      </c>
      <c r="Y207" s="24"/>
      <c r="Z207" s="18"/>
      <c r="AA207" s="18"/>
      <c r="AB207" s="18"/>
      <c r="AC207" s="18"/>
    </row>
    <row r="208" spans="1:39" ht="12.75" customHeight="1" x14ac:dyDescent="0.25">
      <c r="B208" s="58" t="s">
        <v>312</v>
      </c>
      <c r="C208" s="16" t="s">
        <v>31</v>
      </c>
      <c r="D208" s="16" t="s">
        <v>1518</v>
      </c>
      <c r="E208" s="54" t="s">
        <v>1525</v>
      </c>
      <c r="F208" s="50" t="s">
        <v>2712</v>
      </c>
      <c r="G208" s="74" t="s">
        <v>1620</v>
      </c>
      <c r="H208" s="20" t="s">
        <v>33</v>
      </c>
      <c r="I208" s="21">
        <v>0</v>
      </c>
      <c r="J208" s="16" t="s">
        <v>34</v>
      </c>
      <c r="K208" s="16" t="s">
        <v>44</v>
      </c>
      <c r="L208" s="17" t="s">
        <v>45</v>
      </c>
      <c r="M208" s="16" t="s">
        <v>37</v>
      </c>
      <c r="N208" s="16" t="s">
        <v>38</v>
      </c>
      <c r="O208" s="16" t="s">
        <v>39</v>
      </c>
      <c r="P208" s="16" t="s">
        <v>40</v>
      </c>
      <c r="Q208" s="62">
        <v>796</v>
      </c>
      <c r="R208" s="20" t="s">
        <v>42</v>
      </c>
      <c r="S208" s="16">
        <v>1</v>
      </c>
      <c r="T208" s="33">
        <v>25000</v>
      </c>
      <c r="U208" s="33">
        <f t="shared" si="6"/>
        <v>25000</v>
      </c>
      <c r="V208" s="22">
        <f t="shared" si="7"/>
        <v>28000.000000000004</v>
      </c>
      <c r="W208" s="23"/>
      <c r="X208" s="24">
        <v>2017</v>
      </c>
      <c r="Y208" s="24"/>
      <c r="Z208" s="18"/>
      <c r="AA208" s="18"/>
      <c r="AB208" s="18"/>
      <c r="AC208" s="18"/>
    </row>
    <row r="209" spans="1:39" s="15" customFormat="1" ht="12.75" customHeight="1" x14ac:dyDescent="0.25">
      <c r="A209" s="14"/>
      <c r="B209" s="58" t="s">
        <v>313</v>
      </c>
      <c r="C209" s="16" t="s">
        <v>31</v>
      </c>
      <c r="D209" s="16" t="s">
        <v>1625</v>
      </c>
      <c r="E209" s="142" t="s">
        <v>2713</v>
      </c>
      <c r="F209" s="59" t="s">
        <v>2714</v>
      </c>
      <c r="G209" s="60" t="s">
        <v>1638</v>
      </c>
      <c r="H209" s="20" t="s">
        <v>33</v>
      </c>
      <c r="I209" s="21">
        <v>0</v>
      </c>
      <c r="J209" s="16" t="s">
        <v>34</v>
      </c>
      <c r="K209" s="16" t="s">
        <v>44</v>
      </c>
      <c r="L209" s="17" t="s">
        <v>45</v>
      </c>
      <c r="M209" s="16" t="s">
        <v>37</v>
      </c>
      <c r="N209" s="16" t="s">
        <v>38</v>
      </c>
      <c r="O209" s="16" t="s">
        <v>39</v>
      </c>
      <c r="P209" s="16" t="s">
        <v>40</v>
      </c>
      <c r="Q209" s="55">
        <v>796</v>
      </c>
      <c r="R209" s="20" t="s">
        <v>42</v>
      </c>
      <c r="S209" s="16">
        <v>104</v>
      </c>
      <c r="T209" s="33">
        <v>8507</v>
      </c>
      <c r="U209" s="33">
        <f t="shared" si="6"/>
        <v>884728</v>
      </c>
      <c r="V209" s="22">
        <f t="shared" si="7"/>
        <v>990895.3600000001</v>
      </c>
      <c r="W209" s="137" t="s">
        <v>2473</v>
      </c>
      <c r="X209" s="24">
        <v>2017</v>
      </c>
      <c r="Y209" s="24"/>
      <c r="Z209" s="18"/>
      <c r="AA209" s="18"/>
      <c r="AB209" s="18"/>
      <c r="AC209" s="18"/>
      <c r="AD209" s="14"/>
      <c r="AE209" s="14"/>
      <c r="AF209" s="14"/>
      <c r="AG209" s="14"/>
      <c r="AH209" s="14"/>
      <c r="AI209" s="14"/>
      <c r="AJ209" s="14"/>
      <c r="AK209" s="14"/>
      <c r="AL209" s="14"/>
      <c r="AM209" s="14"/>
    </row>
    <row r="210" spans="1:39" ht="12.75" customHeight="1" x14ac:dyDescent="0.25">
      <c r="B210" s="58" t="s">
        <v>314</v>
      </c>
      <c r="C210" s="16" t="s">
        <v>31</v>
      </c>
      <c r="D210" s="16" t="s">
        <v>1626</v>
      </c>
      <c r="E210" s="54" t="s">
        <v>1637</v>
      </c>
      <c r="F210" s="143" t="s">
        <v>2715</v>
      </c>
      <c r="G210" s="60" t="s">
        <v>1639</v>
      </c>
      <c r="H210" s="20" t="s">
        <v>33</v>
      </c>
      <c r="I210" s="21">
        <v>0</v>
      </c>
      <c r="J210" s="16" t="s">
        <v>122</v>
      </c>
      <c r="K210" s="16" t="s">
        <v>37</v>
      </c>
      <c r="L210" s="17" t="s">
        <v>90</v>
      </c>
      <c r="M210" s="16" t="s">
        <v>37</v>
      </c>
      <c r="N210" s="16" t="s">
        <v>38</v>
      </c>
      <c r="O210" s="16" t="s">
        <v>39</v>
      </c>
      <c r="P210" s="16" t="s">
        <v>40</v>
      </c>
      <c r="Q210" s="62">
        <v>839</v>
      </c>
      <c r="R210" s="55" t="s">
        <v>49</v>
      </c>
      <c r="S210" s="16">
        <v>104</v>
      </c>
      <c r="T210" s="33">
        <v>20589</v>
      </c>
      <c r="U210" s="33">
        <f t="shared" si="6"/>
        <v>2141256</v>
      </c>
      <c r="V210" s="22">
        <f t="shared" si="7"/>
        <v>2398206.7200000002</v>
      </c>
      <c r="W210" s="137" t="s">
        <v>2473</v>
      </c>
      <c r="X210" s="24">
        <v>2017</v>
      </c>
      <c r="Y210" s="24"/>
      <c r="Z210" s="18"/>
      <c r="AA210" s="18"/>
      <c r="AB210" s="18"/>
      <c r="AC210" s="18"/>
    </row>
    <row r="211" spans="1:39" ht="12.75" customHeight="1" x14ac:dyDescent="0.25">
      <c r="B211" s="58" t="s">
        <v>315</v>
      </c>
      <c r="C211" s="16" t="s">
        <v>31</v>
      </c>
      <c r="D211" s="16" t="s">
        <v>1627</v>
      </c>
      <c r="E211" s="143" t="s">
        <v>2778</v>
      </c>
      <c r="F211" s="143" t="s">
        <v>2777</v>
      </c>
      <c r="G211" s="60" t="s">
        <v>1640</v>
      </c>
      <c r="H211" s="20" t="s">
        <v>33</v>
      </c>
      <c r="I211" s="21">
        <v>0</v>
      </c>
      <c r="J211" s="16" t="s">
        <v>34</v>
      </c>
      <c r="K211" s="16" t="s">
        <v>44</v>
      </c>
      <c r="L211" s="17" t="s">
        <v>45</v>
      </c>
      <c r="M211" s="16" t="s">
        <v>37</v>
      </c>
      <c r="N211" s="16" t="s">
        <v>38</v>
      </c>
      <c r="O211" s="16" t="s">
        <v>39</v>
      </c>
      <c r="P211" s="16" t="s">
        <v>40</v>
      </c>
      <c r="Q211" s="62">
        <v>715</v>
      </c>
      <c r="R211" s="55" t="s">
        <v>162</v>
      </c>
      <c r="S211" s="16">
        <v>104</v>
      </c>
      <c r="T211" s="33">
        <v>7121.22</v>
      </c>
      <c r="U211" s="33">
        <f t="shared" si="6"/>
        <v>740606.88</v>
      </c>
      <c r="V211" s="22">
        <f t="shared" si="7"/>
        <v>829479.7056000001</v>
      </c>
      <c r="W211" s="137" t="s">
        <v>2473</v>
      </c>
      <c r="X211" s="24">
        <v>2017</v>
      </c>
      <c r="Y211" s="24"/>
      <c r="Z211" s="18"/>
      <c r="AA211" s="18"/>
      <c r="AB211" s="18"/>
      <c r="AC211" s="18"/>
    </row>
    <row r="212" spans="1:39" ht="12.75" customHeight="1" x14ac:dyDescent="0.25">
      <c r="B212" s="58" t="s">
        <v>316</v>
      </c>
      <c r="C212" s="16" t="s">
        <v>31</v>
      </c>
      <c r="D212" s="16" t="s">
        <v>1628</v>
      </c>
      <c r="E212" s="54" t="s">
        <v>2817</v>
      </c>
      <c r="F212" s="143" t="s">
        <v>2816</v>
      </c>
      <c r="G212" s="60" t="s">
        <v>1652</v>
      </c>
      <c r="H212" s="20" t="s">
        <v>33</v>
      </c>
      <c r="I212" s="21">
        <v>0</v>
      </c>
      <c r="J212" s="16" t="s">
        <v>34</v>
      </c>
      <c r="K212" s="16" t="s">
        <v>44</v>
      </c>
      <c r="L212" s="17" t="s">
        <v>90</v>
      </c>
      <c r="M212" s="16" t="s">
        <v>37</v>
      </c>
      <c r="N212" s="16" t="s">
        <v>38</v>
      </c>
      <c r="O212" s="16" t="s">
        <v>39</v>
      </c>
      <c r="P212" s="16" t="s">
        <v>40</v>
      </c>
      <c r="Q212" s="62">
        <v>715</v>
      </c>
      <c r="R212" s="55" t="s">
        <v>162</v>
      </c>
      <c r="S212" s="16">
        <v>104</v>
      </c>
      <c r="T212" s="33">
        <v>8500</v>
      </c>
      <c r="U212" s="33">
        <f t="shared" si="6"/>
        <v>884000</v>
      </c>
      <c r="V212" s="22">
        <f t="shared" si="7"/>
        <v>990080.00000000012</v>
      </c>
      <c r="W212" s="137" t="s">
        <v>2473</v>
      </c>
      <c r="X212" s="24">
        <v>2017</v>
      </c>
      <c r="Y212" s="24"/>
      <c r="Z212" s="18"/>
      <c r="AA212" s="18"/>
      <c r="AB212" s="18"/>
      <c r="AC212" s="18"/>
    </row>
    <row r="213" spans="1:39" ht="12.75" customHeight="1" x14ac:dyDescent="0.25">
      <c r="B213" s="58" t="s">
        <v>317</v>
      </c>
      <c r="C213" s="16" t="s">
        <v>31</v>
      </c>
      <c r="D213" s="16" t="s">
        <v>599</v>
      </c>
      <c r="E213" s="54" t="s">
        <v>600</v>
      </c>
      <c r="F213" t="s">
        <v>3242</v>
      </c>
      <c r="G213" s="60" t="s">
        <v>1641</v>
      </c>
      <c r="H213" s="20" t="s">
        <v>33</v>
      </c>
      <c r="I213" s="21">
        <v>0</v>
      </c>
      <c r="J213" s="16" t="s">
        <v>122</v>
      </c>
      <c r="K213" s="16" t="s">
        <v>37</v>
      </c>
      <c r="L213" s="17" t="s">
        <v>134</v>
      </c>
      <c r="M213" s="16" t="s">
        <v>37</v>
      </c>
      <c r="N213" s="16" t="s">
        <v>38</v>
      </c>
      <c r="O213" s="16" t="s">
        <v>39</v>
      </c>
      <c r="P213" s="16" t="s">
        <v>40</v>
      </c>
      <c r="Q213" s="62">
        <v>796</v>
      </c>
      <c r="R213" s="20" t="s">
        <v>42</v>
      </c>
      <c r="S213" s="16">
        <v>20</v>
      </c>
      <c r="T213" s="33">
        <v>3433</v>
      </c>
      <c r="U213" s="33">
        <f t="shared" si="6"/>
        <v>68660</v>
      </c>
      <c r="V213" s="22">
        <f t="shared" si="7"/>
        <v>76899.200000000012</v>
      </c>
      <c r="W213" s="137" t="s">
        <v>2473</v>
      </c>
      <c r="X213" s="24">
        <v>2017</v>
      </c>
      <c r="Y213" s="24"/>
      <c r="Z213" s="18"/>
      <c r="AA213" s="18"/>
      <c r="AB213" s="18"/>
      <c r="AC213" s="18"/>
    </row>
    <row r="214" spans="1:39" ht="12.75" customHeight="1" x14ac:dyDescent="0.25">
      <c r="B214" s="58" t="s">
        <v>318</v>
      </c>
      <c r="C214" s="16" t="s">
        <v>31</v>
      </c>
      <c r="D214" s="16" t="s">
        <v>1629</v>
      </c>
      <c r="E214" s="54" t="s">
        <v>2716</v>
      </c>
      <c r="F214" s="60" t="s">
        <v>2717</v>
      </c>
      <c r="G214" s="60" t="s">
        <v>1642</v>
      </c>
      <c r="H214" s="20" t="s">
        <v>33</v>
      </c>
      <c r="I214" s="21">
        <v>0</v>
      </c>
      <c r="J214" s="16" t="s">
        <v>34</v>
      </c>
      <c r="K214" s="16" t="s">
        <v>44</v>
      </c>
      <c r="L214" s="17" t="s">
        <v>2443</v>
      </c>
      <c r="M214" s="16" t="s">
        <v>37</v>
      </c>
      <c r="N214" s="16" t="s">
        <v>38</v>
      </c>
      <c r="O214" s="16" t="s">
        <v>39</v>
      </c>
      <c r="P214" s="16" t="s">
        <v>40</v>
      </c>
      <c r="Q214" s="62">
        <v>112</v>
      </c>
      <c r="R214" s="55" t="s">
        <v>1651</v>
      </c>
      <c r="S214" s="16">
        <v>4572</v>
      </c>
      <c r="T214" s="33">
        <v>239.28571428571425</v>
      </c>
      <c r="U214" s="33">
        <f t="shared" si="6"/>
        <v>1094014.2857142854</v>
      </c>
      <c r="V214" s="22">
        <f t="shared" si="7"/>
        <v>1225295.9999999998</v>
      </c>
      <c r="W214" s="23"/>
      <c r="X214" s="24">
        <v>2017</v>
      </c>
      <c r="Y214" s="24"/>
      <c r="Z214" s="18"/>
      <c r="AA214" s="18"/>
      <c r="AB214" s="18"/>
      <c r="AC214" s="18"/>
    </row>
    <row r="215" spans="1:39" ht="12.75" customHeight="1" x14ac:dyDescent="0.25">
      <c r="B215" s="58" t="s">
        <v>320</v>
      </c>
      <c r="C215" s="16" t="s">
        <v>31</v>
      </c>
      <c r="D215" s="16" t="s">
        <v>1630</v>
      </c>
      <c r="E215" s="54" t="s">
        <v>611</v>
      </c>
      <c r="F215" s="64" t="s">
        <v>2718</v>
      </c>
      <c r="G215" s="60" t="s">
        <v>1643</v>
      </c>
      <c r="H215" s="20" t="s">
        <v>33</v>
      </c>
      <c r="I215" s="21">
        <v>0</v>
      </c>
      <c r="J215" s="16" t="s">
        <v>34</v>
      </c>
      <c r="K215" s="16" t="s">
        <v>44</v>
      </c>
      <c r="L215" s="17" t="s">
        <v>134</v>
      </c>
      <c r="M215" s="16" t="s">
        <v>37</v>
      </c>
      <c r="N215" s="16" t="s">
        <v>38</v>
      </c>
      <c r="O215" s="16" t="s">
        <v>39</v>
      </c>
      <c r="P215" s="16" t="s">
        <v>40</v>
      </c>
      <c r="Q215" s="62">
        <v>796</v>
      </c>
      <c r="R215" s="20" t="s">
        <v>42</v>
      </c>
      <c r="S215" s="16">
        <v>50</v>
      </c>
      <c r="T215" s="33">
        <v>1498</v>
      </c>
      <c r="U215" s="33">
        <f t="shared" si="6"/>
        <v>74900</v>
      </c>
      <c r="V215" s="22">
        <f t="shared" si="7"/>
        <v>83888.000000000015</v>
      </c>
      <c r="W215" s="23"/>
      <c r="X215" s="24">
        <v>2017</v>
      </c>
      <c r="Y215" s="24"/>
      <c r="Z215" s="18"/>
      <c r="AA215" s="18"/>
      <c r="AB215" s="18"/>
      <c r="AC215" s="18"/>
    </row>
    <row r="216" spans="1:39" ht="12.75" customHeight="1" x14ac:dyDescent="0.25">
      <c r="B216" s="58" t="s">
        <v>321</v>
      </c>
      <c r="C216" s="16" t="s">
        <v>31</v>
      </c>
      <c r="D216" s="16" t="s">
        <v>1631</v>
      </c>
      <c r="E216" s="143" t="s">
        <v>2719</v>
      </c>
      <c r="F216" s="60" t="s">
        <v>2720</v>
      </c>
      <c r="G216" s="65" t="s">
        <v>1644</v>
      </c>
      <c r="H216" s="20" t="s">
        <v>33</v>
      </c>
      <c r="I216" s="21">
        <v>0</v>
      </c>
      <c r="J216" s="16" t="s">
        <v>122</v>
      </c>
      <c r="K216" s="16" t="s">
        <v>37</v>
      </c>
      <c r="L216" s="17" t="s">
        <v>2440</v>
      </c>
      <c r="M216" s="16" t="s">
        <v>37</v>
      </c>
      <c r="N216" s="16" t="s">
        <v>38</v>
      </c>
      <c r="O216" s="16" t="s">
        <v>39</v>
      </c>
      <c r="P216" s="16" t="s">
        <v>40</v>
      </c>
      <c r="Q216" s="62">
        <v>796</v>
      </c>
      <c r="R216" s="20" t="s">
        <v>42</v>
      </c>
      <c r="S216" s="16">
        <v>100</v>
      </c>
      <c r="T216" s="33">
        <v>1371</v>
      </c>
      <c r="U216" s="33">
        <f t="shared" si="6"/>
        <v>137100</v>
      </c>
      <c r="V216" s="22">
        <f t="shared" si="7"/>
        <v>153552.00000000003</v>
      </c>
      <c r="W216" s="23"/>
      <c r="X216" s="24">
        <v>2017</v>
      </c>
      <c r="Y216" s="24"/>
      <c r="Z216" s="18"/>
      <c r="AA216" s="18"/>
      <c r="AB216" s="18"/>
      <c r="AC216" s="18"/>
    </row>
    <row r="217" spans="1:39" ht="12.75" customHeight="1" x14ac:dyDescent="0.25">
      <c r="B217" s="58" t="s">
        <v>322</v>
      </c>
      <c r="C217" s="16" t="s">
        <v>31</v>
      </c>
      <c r="D217" s="16" t="s">
        <v>1632</v>
      </c>
      <c r="E217" s="143" t="s">
        <v>2727</v>
      </c>
      <c r="F217" s="143" t="s">
        <v>2721</v>
      </c>
      <c r="G217" s="143" t="s">
        <v>2722</v>
      </c>
      <c r="H217" s="20" t="s">
        <v>33</v>
      </c>
      <c r="I217" s="21">
        <v>0</v>
      </c>
      <c r="J217" s="16" t="s">
        <v>34</v>
      </c>
      <c r="K217" s="16" t="s">
        <v>44</v>
      </c>
      <c r="L217" s="17" t="s">
        <v>134</v>
      </c>
      <c r="M217" s="16" t="s">
        <v>37</v>
      </c>
      <c r="N217" s="16" t="s">
        <v>38</v>
      </c>
      <c r="O217" s="16" t="s">
        <v>39</v>
      </c>
      <c r="P217" s="16" t="s">
        <v>40</v>
      </c>
      <c r="Q217" s="62">
        <v>796</v>
      </c>
      <c r="R217" s="20" t="s">
        <v>42</v>
      </c>
      <c r="S217" s="16">
        <v>5</v>
      </c>
      <c r="T217" s="33">
        <v>1074.5999999999999</v>
      </c>
      <c r="U217" s="33">
        <f t="shared" si="6"/>
        <v>5373</v>
      </c>
      <c r="V217" s="22">
        <f t="shared" si="7"/>
        <v>6017.76</v>
      </c>
      <c r="W217" s="23"/>
      <c r="X217" s="24">
        <v>2017</v>
      </c>
      <c r="Y217" s="24"/>
      <c r="Z217" s="18"/>
      <c r="AA217" s="18"/>
      <c r="AB217" s="18"/>
      <c r="AC217" s="18"/>
    </row>
    <row r="218" spans="1:39" ht="12.75" customHeight="1" x14ac:dyDescent="0.25">
      <c r="B218" s="58" t="s">
        <v>323</v>
      </c>
      <c r="C218" s="16" t="s">
        <v>31</v>
      </c>
      <c r="D218" s="16" t="s">
        <v>1632</v>
      </c>
      <c r="E218" s="143" t="s">
        <v>2727</v>
      </c>
      <c r="F218" s="143" t="s">
        <v>2721</v>
      </c>
      <c r="G218" s="143" t="s">
        <v>2723</v>
      </c>
      <c r="H218" s="20" t="s">
        <v>33</v>
      </c>
      <c r="I218" s="21">
        <v>0</v>
      </c>
      <c r="J218" s="16" t="s">
        <v>34</v>
      </c>
      <c r="K218" s="16" t="s">
        <v>44</v>
      </c>
      <c r="L218" s="17" t="s">
        <v>134</v>
      </c>
      <c r="M218" s="16" t="s">
        <v>37</v>
      </c>
      <c r="N218" s="16" t="s">
        <v>38</v>
      </c>
      <c r="O218" s="16" t="s">
        <v>39</v>
      </c>
      <c r="P218" s="16" t="s">
        <v>40</v>
      </c>
      <c r="Q218" s="62">
        <v>796</v>
      </c>
      <c r="R218" s="20" t="s">
        <v>42</v>
      </c>
      <c r="S218" s="16">
        <v>5</v>
      </c>
      <c r="T218" s="33">
        <v>5553</v>
      </c>
      <c r="U218" s="33">
        <f t="shared" si="6"/>
        <v>27765</v>
      </c>
      <c r="V218" s="22">
        <f t="shared" si="7"/>
        <v>31096.800000000003</v>
      </c>
      <c r="W218" s="23"/>
      <c r="X218" s="24">
        <v>2017</v>
      </c>
      <c r="Y218" s="24"/>
      <c r="Z218" s="18"/>
      <c r="AA218" s="18"/>
      <c r="AB218" s="18"/>
      <c r="AC218" s="18"/>
    </row>
    <row r="219" spans="1:39" ht="12.75" customHeight="1" x14ac:dyDescent="0.25">
      <c r="B219" s="58" t="s">
        <v>324</v>
      </c>
      <c r="C219" s="16" t="s">
        <v>31</v>
      </c>
      <c r="D219" s="16" t="s">
        <v>1632</v>
      </c>
      <c r="E219" s="143" t="s">
        <v>2727</v>
      </c>
      <c r="F219" s="143" t="s">
        <v>2721</v>
      </c>
      <c r="G219" s="143" t="s">
        <v>2724</v>
      </c>
      <c r="H219" s="20" t="s">
        <v>33</v>
      </c>
      <c r="I219" s="21">
        <v>0</v>
      </c>
      <c r="J219" s="16" t="s">
        <v>122</v>
      </c>
      <c r="K219" s="16" t="s">
        <v>37</v>
      </c>
      <c r="L219" s="17" t="s">
        <v>134</v>
      </c>
      <c r="M219" s="16" t="s">
        <v>37</v>
      </c>
      <c r="N219" s="16" t="s">
        <v>38</v>
      </c>
      <c r="O219" s="16" t="s">
        <v>39</v>
      </c>
      <c r="P219" s="16" t="s">
        <v>40</v>
      </c>
      <c r="Q219" s="62">
        <v>796</v>
      </c>
      <c r="R219" s="20" t="s">
        <v>42</v>
      </c>
      <c r="S219" s="16">
        <v>5</v>
      </c>
      <c r="T219" s="33">
        <v>8700</v>
      </c>
      <c r="U219" s="33">
        <f t="shared" si="6"/>
        <v>43500</v>
      </c>
      <c r="V219" s="22">
        <f t="shared" si="7"/>
        <v>48720.000000000007</v>
      </c>
      <c r="W219" s="23"/>
      <c r="X219" s="24">
        <v>2017</v>
      </c>
      <c r="Y219" s="24"/>
      <c r="Z219" s="18"/>
      <c r="AA219" s="18"/>
      <c r="AB219" s="18"/>
      <c r="AC219" s="18"/>
    </row>
    <row r="220" spans="1:39" ht="12.75" customHeight="1" x14ac:dyDescent="0.25">
      <c r="B220" s="58" t="s">
        <v>325</v>
      </c>
      <c r="C220" s="16" t="s">
        <v>31</v>
      </c>
      <c r="D220" s="16" t="s">
        <v>1632</v>
      </c>
      <c r="E220" s="143" t="s">
        <v>2727</v>
      </c>
      <c r="F220" s="143" t="s">
        <v>2721</v>
      </c>
      <c r="G220" s="143" t="s">
        <v>2725</v>
      </c>
      <c r="H220" s="20" t="s">
        <v>33</v>
      </c>
      <c r="I220" s="21">
        <v>0</v>
      </c>
      <c r="J220" s="16" t="s">
        <v>34</v>
      </c>
      <c r="K220" s="16" t="s">
        <v>44</v>
      </c>
      <c r="L220" s="17" t="s">
        <v>134</v>
      </c>
      <c r="M220" s="16" t="s">
        <v>37</v>
      </c>
      <c r="N220" s="16" t="s">
        <v>38</v>
      </c>
      <c r="O220" s="16" t="s">
        <v>39</v>
      </c>
      <c r="P220" s="16" t="s">
        <v>40</v>
      </c>
      <c r="Q220" s="62">
        <v>796</v>
      </c>
      <c r="R220" s="20" t="s">
        <v>42</v>
      </c>
      <c r="S220" s="16">
        <v>5</v>
      </c>
      <c r="T220" s="33">
        <v>1927</v>
      </c>
      <c r="U220" s="33">
        <f t="shared" si="6"/>
        <v>9635</v>
      </c>
      <c r="V220" s="22">
        <f t="shared" si="7"/>
        <v>10791.2</v>
      </c>
      <c r="W220" s="23"/>
      <c r="X220" s="24">
        <v>2017</v>
      </c>
      <c r="Y220" s="24"/>
      <c r="Z220" s="18"/>
      <c r="AA220" s="18"/>
      <c r="AB220" s="18"/>
      <c r="AC220" s="18"/>
    </row>
    <row r="221" spans="1:39" ht="12.75" customHeight="1" x14ac:dyDescent="0.25">
      <c r="B221" s="58" t="s">
        <v>326</v>
      </c>
      <c r="C221" s="16" t="s">
        <v>31</v>
      </c>
      <c r="D221" s="16" t="s">
        <v>1632</v>
      </c>
      <c r="E221" s="143" t="s">
        <v>2727</v>
      </c>
      <c r="F221" s="143" t="s">
        <v>2721</v>
      </c>
      <c r="G221" s="143" t="s">
        <v>2726</v>
      </c>
      <c r="H221" s="20" t="s">
        <v>33</v>
      </c>
      <c r="I221" s="21">
        <v>0</v>
      </c>
      <c r="J221" s="16" t="s">
        <v>34</v>
      </c>
      <c r="K221" s="16" t="s">
        <v>44</v>
      </c>
      <c r="L221" s="17" t="s">
        <v>134</v>
      </c>
      <c r="M221" s="16" t="s">
        <v>37</v>
      </c>
      <c r="N221" s="16" t="s">
        <v>38</v>
      </c>
      <c r="O221" s="16" t="s">
        <v>39</v>
      </c>
      <c r="P221" s="16" t="s">
        <v>40</v>
      </c>
      <c r="Q221" s="62">
        <v>796</v>
      </c>
      <c r="R221" s="20" t="s">
        <v>42</v>
      </c>
      <c r="S221" s="16">
        <v>5</v>
      </c>
      <c r="T221" s="33">
        <v>1090.1400000000001</v>
      </c>
      <c r="U221" s="33">
        <f t="shared" si="6"/>
        <v>5450.7000000000007</v>
      </c>
      <c r="V221" s="22">
        <f t="shared" si="7"/>
        <v>6104.7840000000015</v>
      </c>
      <c r="W221" s="23"/>
      <c r="X221" s="24">
        <v>2017</v>
      </c>
      <c r="Y221" s="24"/>
      <c r="Z221" s="18"/>
      <c r="AA221" s="18"/>
      <c r="AB221" s="18"/>
      <c r="AC221" s="18"/>
    </row>
    <row r="222" spans="1:39" ht="12.75" customHeight="1" x14ac:dyDescent="0.25">
      <c r="B222" s="58" t="s">
        <v>327</v>
      </c>
      <c r="C222" s="16" t="s">
        <v>31</v>
      </c>
      <c r="D222" s="16" t="s">
        <v>620</v>
      </c>
      <c r="E222" s="54" t="s">
        <v>2730</v>
      </c>
      <c r="F222" s="143" t="s">
        <v>622</v>
      </c>
      <c r="G222" s="143" t="s">
        <v>2728</v>
      </c>
      <c r="H222" s="20" t="s">
        <v>33</v>
      </c>
      <c r="I222" s="21">
        <v>0</v>
      </c>
      <c r="J222" s="16" t="s">
        <v>34</v>
      </c>
      <c r="K222" s="16" t="s">
        <v>44</v>
      </c>
      <c r="L222" s="17" t="s">
        <v>134</v>
      </c>
      <c r="M222" s="16" t="s">
        <v>37</v>
      </c>
      <c r="N222" s="16" t="s">
        <v>38</v>
      </c>
      <c r="O222" s="16" t="s">
        <v>39</v>
      </c>
      <c r="P222" s="16" t="s">
        <v>40</v>
      </c>
      <c r="Q222" s="62">
        <v>839</v>
      </c>
      <c r="R222" s="55" t="s">
        <v>49</v>
      </c>
      <c r="S222" s="16">
        <v>30</v>
      </c>
      <c r="T222" s="33">
        <v>3433</v>
      </c>
      <c r="U222" s="33">
        <f t="shared" si="6"/>
        <v>102990</v>
      </c>
      <c r="V222" s="22">
        <f t="shared" si="7"/>
        <v>115348.80000000002</v>
      </c>
      <c r="W222" s="23"/>
      <c r="X222" s="24">
        <v>2017</v>
      </c>
      <c r="Y222" s="24"/>
      <c r="Z222" s="18"/>
      <c r="AA222" s="18"/>
      <c r="AB222" s="18"/>
      <c r="AC222" s="18"/>
    </row>
    <row r="223" spans="1:39" ht="12.75" customHeight="1" x14ac:dyDescent="0.25">
      <c r="B223" s="58" t="s">
        <v>328</v>
      </c>
      <c r="C223" s="16" t="s">
        <v>31</v>
      </c>
      <c r="D223" s="16" t="s">
        <v>1633</v>
      </c>
      <c r="E223" s="54" t="s">
        <v>621</v>
      </c>
      <c r="F223" s="143" t="s">
        <v>2731</v>
      </c>
      <c r="G223" s="143" t="s">
        <v>2729</v>
      </c>
      <c r="H223" s="20" t="s">
        <v>33</v>
      </c>
      <c r="I223" s="21">
        <v>0</v>
      </c>
      <c r="J223" s="16" t="s">
        <v>122</v>
      </c>
      <c r="K223" s="16" t="s">
        <v>37</v>
      </c>
      <c r="L223" s="17" t="s">
        <v>134</v>
      </c>
      <c r="M223" s="16" t="s">
        <v>37</v>
      </c>
      <c r="N223" s="16" t="s">
        <v>38</v>
      </c>
      <c r="O223" s="16" t="s">
        <v>39</v>
      </c>
      <c r="P223" s="16" t="s">
        <v>40</v>
      </c>
      <c r="Q223" s="62">
        <v>796</v>
      </c>
      <c r="R223" s="20" t="s">
        <v>42</v>
      </c>
      <c r="S223" s="16">
        <v>30</v>
      </c>
      <c r="T223" s="33">
        <v>1903</v>
      </c>
      <c r="U223" s="33">
        <f t="shared" si="6"/>
        <v>57090</v>
      </c>
      <c r="V223" s="22">
        <f t="shared" si="7"/>
        <v>63940.800000000003</v>
      </c>
      <c r="W223" s="23"/>
      <c r="X223" s="24">
        <v>2017</v>
      </c>
      <c r="Y223" s="24"/>
      <c r="Z223" s="18"/>
      <c r="AA223" s="18"/>
      <c r="AB223" s="18"/>
      <c r="AC223" s="18"/>
    </row>
    <row r="224" spans="1:39" ht="12.75" customHeight="1" x14ac:dyDescent="0.25">
      <c r="B224" s="58" t="s">
        <v>329</v>
      </c>
      <c r="C224" s="16" t="s">
        <v>31</v>
      </c>
      <c r="D224" s="16" t="s">
        <v>72</v>
      </c>
      <c r="E224" s="54" t="s">
        <v>2732</v>
      </c>
      <c r="F224" s="143" t="s">
        <v>2734</v>
      </c>
      <c r="G224" s="143" t="s">
        <v>2733</v>
      </c>
      <c r="H224" s="20" t="s">
        <v>33</v>
      </c>
      <c r="I224" s="21">
        <v>0</v>
      </c>
      <c r="J224" s="16" t="s">
        <v>34</v>
      </c>
      <c r="K224" s="16" t="s">
        <v>44</v>
      </c>
      <c r="L224" s="17" t="s">
        <v>134</v>
      </c>
      <c r="M224" s="16" t="s">
        <v>37</v>
      </c>
      <c r="N224" s="16" t="s">
        <v>38</v>
      </c>
      <c r="O224" s="16" t="s">
        <v>39</v>
      </c>
      <c r="P224" s="16" t="s">
        <v>40</v>
      </c>
      <c r="Q224" s="62">
        <v>796</v>
      </c>
      <c r="R224" s="20" t="s">
        <v>42</v>
      </c>
      <c r="S224" s="16">
        <v>30</v>
      </c>
      <c r="T224" s="33">
        <v>1057.27</v>
      </c>
      <c r="U224" s="33">
        <f t="shared" si="6"/>
        <v>31718.1</v>
      </c>
      <c r="V224" s="22">
        <f t="shared" si="7"/>
        <v>35524.272000000004</v>
      </c>
      <c r="W224" s="23"/>
      <c r="X224" s="24">
        <v>2017</v>
      </c>
      <c r="Y224" s="24"/>
      <c r="Z224" s="18"/>
      <c r="AA224" s="18"/>
      <c r="AB224" s="18"/>
      <c r="AC224" s="18"/>
    </row>
    <row r="225" spans="1:39" ht="12.75" customHeight="1" x14ac:dyDescent="0.25">
      <c r="B225" s="58" t="s">
        <v>330</v>
      </c>
      <c r="C225" s="16" t="s">
        <v>31</v>
      </c>
      <c r="D225" s="16" t="s">
        <v>1519</v>
      </c>
      <c r="E225" s="54" t="s">
        <v>2735</v>
      </c>
      <c r="F225" s="60" t="s">
        <v>2736</v>
      </c>
      <c r="G225" s="60" t="s">
        <v>1645</v>
      </c>
      <c r="H225" s="20" t="s">
        <v>33</v>
      </c>
      <c r="I225" s="21">
        <v>0</v>
      </c>
      <c r="J225" s="16" t="s">
        <v>34</v>
      </c>
      <c r="K225" s="16" t="s">
        <v>44</v>
      </c>
      <c r="L225" s="17" t="s">
        <v>134</v>
      </c>
      <c r="M225" s="16" t="s">
        <v>37</v>
      </c>
      <c r="N225" s="16" t="s">
        <v>38</v>
      </c>
      <c r="O225" s="16" t="s">
        <v>39</v>
      </c>
      <c r="P225" s="16" t="s">
        <v>40</v>
      </c>
      <c r="Q225" s="62">
        <v>796</v>
      </c>
      <c r="R225" s="20" t="s">
        <v>42</v>
      </c>
      <c r="S225" s="16">
        <v>50</v>
      </c>
      <c r="T225" s="33">
        <v>1261.6071428571427</v>
      </c>
      <c r="U225" s="33">
        <f t="shared" si="6"/>
        <v>63080.35714285713</v>
      </c>
      <c r="V225" s="22">
        <f t="shared" si="7"/>
        <v>70650</v>
      </c>
      <c r="W225" s="23"/>
      <c r="X225" s="24">
        <v>2017</v>
      </c>
      <c r="Y225" s="24"/>
      <c r="Z225" s="18"/>
      <c r="AA225" s="18"/>
      <c r="AB225" s="18"/>
      <c r="AC225" s="18"/>
    </row>
    <row r="226" spans="1:39" ht="12.75" customHeight="1" x14ac:dyDescent="0.25">
      <c r="B226" s="58" t="s">
        <v>332</v>
      </c>
      <c r="C226" s="16" t="s">
        <v>31</v>
      </c>
      <c r="D226" s="16" t="s">
        <v>209</v>
      </c>
      <c r="E226" s="54" t="s">
        <v>208</v>
      </c>
      <c r="F226" s="60" t="s">
        <v>2737</v>
      </c>
      <c r="G226" s="60" t="s">
        <v>1646</v>
      </c>
      <c r="H226" s="20" t="s">
        <v>33</v>
      </c>
      <c r="I226" s="21">
        <v>0</v>
      </c>
      <c r="J226" s="16" t="s">
        <v>34</v>
      </c>
      <c r="K226" s="16" t="s">
        <v>44</v>
      </c>
      <c r="L226" s="17" t="s">
        <v>90</v>
      </c>
      <c r="M226" s="16" t="s">
        <v>37</v>
      </c>
      <c r="N226" s="16" t="s">
        <v>38</v>
      </c>
      <c r="O226" s="16" t="s">
        <v>39</v>
      </c>
      <c r="P226" s="16" t="s">
        <v>40</v>
      </c>
      <c r="Q226" s="62">
        <v>715</v>
      </c>
      <c r="R226" s="55" t="s">
        <v>162</v>
      </c>
      <c r="S226" s="16">
        <v>1044</v>
      </c>
      <c r="T226" s="33">
        <v>68.099999999999994</v>
      </c>
      <c r="U226" s="33">
        <f t="shared" si="6"/>
        <v>71096.399999999994</v>
      </c>
      <c r="V226" s="22">
        <f t="shared" si="7"/>
        <v>79627.968000000008</v>
      </c>
      <c r="W226" s="23"/>
      <c r="X226" s="24">
        <v>2017</v>
      </c>
      <c r="Y226" s="24"/>
      <c r="Z226" s="18"/>
      <c r="AA226" s="18"/>
      <c r="AB226" s="18"/>
      <c r="AC226" s="18"/>
    </row>
    <row r="227" spans="1:39" ht="12.75" customHeight="1" x14ac:dyDescent="0.25">
      <c r="B227" s="58" t="s">
        <v>333</v>
      </c>
      <c r="C227" s="16" t="s">
        <v>31</v>
      </c>
      <c r="D227" s="16" t="s">
        <v>1634</v>
      </c>
      <c r="E227" s="54" t="s">
        <v>2738</v>
      </c>
      <c r="F227" s="60" t="s">
        <v>609</v>
      </c>
      <c r="G227" s="60" t="s">
        <v>1647</v>
      </c>
      <c r="H227" s="20" t="s">
        <v>33</v>
      </c>
      <c r="I227" s="21">
        <v>0</v>
      </c>
      <c r="J227" s="16" t="s">
        <v>122</v>
      </c>
      <c r="K227" s="16" t="s">
        <v>37</v>
      </c>
      <c r="L227" s="17" t="s">
        <v>45</v>
      </c>
      <c r="M227" s="16" t="s">
        <v>37</v>
      </c>
      <c r="N227" s="16" t="s">
        <v>38</v>
      </c>
      <c r="O227" s="16" t="s">
        <v>39</v>
      </c>
      <c r="P227" s="16" t="s">
        <v>40</v>
      </c>
      <c r="Q227" s="62">
        <v>796</v>
      </c>
      <c r="R227" s="20" t="s">
        <v>42</v>
      </c>
      <c r="S227" s="16">
        <v>20</v>
      </c>
      <c r="T227" s="33">
        <v>572.99</v>
      </c>
      <c r="U227" s="33">
        <f t="shared" si="6"/>
        <v>11459.8</v>
      </c>
      <c r="V227" s="22">
        <f t="shared" si="7"/>
        <v>12834.976000000001</v>
      </c>
      <c r="W227" s="23"/>
      <c r="X227" s="24">
        <v>2017</v>
      </c>
      <c r="Y227" s="24"/>
      <c r="Z227" s="18"/>
      <c r="AA227" s="18"/>
      <c r="AB227" s="18"/>
      <c r="AC227" s="18"/>
    </row>
    <row r="228" spans="1:39" ht="12.75" customHeight="1" x14ac:dyDescent="0.25">
      <c r="B228" s="58" t="s">
        <v>334</v>
      </c>
      <c r="C228" s="16" t="s">
        <v>31</v>
      </c>
      <c r="D228" s="16" t="s">
        <v>1349</v>
      </c>
      <c r="E228" s="54" t="s">
        <v>1361</v>
      </c>
      <c r="F228" s="60" t="s">
        <v>2487</v>
      </c>
      <c r="G228" s="65" t="s">
        <v>1648</v>
      </c>
      <c r="H228" s="20" t="s">
        <v>33</v>
      </c>
      <c r="I228" s="21">
        <v>0</v>
      </c>
      <c r="J228" s="16" t="s">
        <v>34</v>
      </c>
      <c r="K228" s="16" t="s">
        <v>44</v>
      </c>
      <c r="L228" s="17" t="s">
        <v>134</v>
      </c>
      <c r="M228" s="16" t="s">
        <v>37</v>
      </c>
      <c r="N228" s="16" t="s">
        <v>38</v>
      </c>
      <c r="O228" s="16" t="s">
        <v>39</v>
      </c>
      <c r="P228" s="16" t="s">
        <v>40</v>
      </c>
      <c r="Q228" s="62">
        <v>736</v>
      </c>
      <c r="R228" s="55" t="s">
        <v>1621</v>
      </c>
      <c r="S228" s="16">
        <v>20</v>
      </c>
      <c r="T228" s="33">
        <v>824.19</v>
      </c>
      <c r="U228" s="33">
        <f t="shared" si="6"/>
        <v>16483.800000000003</v>
      </c>
      <c r="V228" s="22">
        <f t="shared" si="7"/>
        <v>18461.856000000003</v>
      </c>
      <c r="W228" s="23"/>
      <c r="X228" s="24">
        <v>2017</v>
      </c>
      <c r="Y228" s="24"/>
      <c r="Z228" s="18"/>
      <c r="AA228" s="18"/>
      <c r="AB228" s="18"/>
      <c r="AC228" s="18"/>
    </row>
    <row r="229" spans="1:39" ht="12.75" customHeight="1" x14ac:dyDescent="0.25">
      <c r="B229" s="58" t="s">
        <v>335</v>
      </c>
      <c r="C229" s="16" t="s">
        <v>31</v>
      </c>
      <c r="D229" s="16" t="s">
        <v>1635</v>
      </c>
      <c r="E229" s="54" t="s">
        <v>2739</v>
      </c>
      <c r="F229" s="50" t="s">
        <v>2740</v>
      </c>
      <c r="G229" s="50" t="s">
        <v>1649</v>
      </c>
      <c r="H229" s="20" t="s">
        <v>33</v>
      </c>
      <c r="I229" s="21">
        <v>0</v>
      </c>
      <c r="J229" s="16" t="s">
        <v>34</v>
      </c>
      <c r="K229" s="16" t="s">
        <v>44</v>
      </c>
      <c r="L229" s="17" t="s">
        <v>2440</v>
      </c>
      <c r="M229" s="16" t="s">
        <v>37</v>
      </c>
      <c r="N229" s="16" t="s">
        <v>38</v>
      </c>
      <c r="O229" s="16" t="s">
        <v>39</v>
      </c>
      <c r="P229" s="16" t="s">
        <v>40</v>
      </c>
      <c r="Q229" s="62">
        <v>796</v>
      </c>
      <c r="R229" s="20" t="s">
        <v>42</v>
      </c>
      <c r="S229" s="16">
        <v>50</v>
      </c>
      <c r="T229" s="33">
        <v>811</v>
      </c>
      <c r="U229" s="33">
        <f t="shared" si="6"/>
        <v>40550</v>
      </c>
      <c r="V229" s="22">
        <f t="shared" si="7"/>
        <v>45416.000000000007</v>
      </c>
      <c r="W229" s="23"/>
      <c r="X229" s="24">
        <v>2017</v>
      </c>
      <c r="Y229" s="24"/>
      <c r="Z229" s="18"/>
      <c r="AA229" s="18"/>
      <c r="AB229" s="18"/>
      <c r="AC229" s="18"/>
    </row>
    <row r="230" spans="1:39" ht="12.75" customHeight="1" x14ac:dyDescent="0.25">
      <c r="B230" s="58" t="s">
        <v>336</v>
      </c>
      <c r="C230" s="16" t="s">
        <v>31</v>
      </c>
      <c r="D230" s="16" t="s">
        <v>1636</v>
      </c>
      <c r="E230" s="54" t="s">
        <v>2741</v>
      </c>
      <c r="F230" s="71" t="s">
        <v>2742</v>
      </c>
      <c r="G230" s="60" t="s">
        <v>1650</v>
      </c>
      <c r="H230" s="20" t="s">
        <v>33</v>
      </c>
      <c r="I230" s="21">
        <v>0</v>
      </c>
      <c r="J230" s="16" t="s">
        <v>122</v>
      </c>
      <c r="K230" s="16" t="s">
        <v>37</v>
      </c>
      <c r="L230" s="17" t="s">
        <v>45</v>
      </c>
      <c r="M230" s="16" t="s">
        <v>37</v>
      </c>
      <c r="N230" s="16" t="s">
        <v>38</v>
      </c>
      <c r="O230" s="16" t="s">
        <v>39</v>
      </c>
      <c r="P230" s="16" t="s">
        <v>40</v>
      </c>
      <c r="Q230" s="62">
        <v>6</v>
      </c>
      <c r="R230" s="55" t="s">
        <v>87</v>
      </c>
      <c r="S230" s="16">
        <v>10</v>
      </c>
      <c r="T230" s="33">
        <v>20034</v>
      </c>
      <c r="U230" s="33">
        <f t="shared" si="6"/>
        <v>200340</v>
      </c>
      <c r="V230" s="22">
        <f t="shared" si="7"/>
        <v>224380.80000000002</v>
      </c>
      <c r="W230" s="23"/>
      <c r="X230" s="24">
        <v>2017</v>
      </c>
      <c r="Y230" s="24"/>
      <c r="Z230" s="18"/>
      <c r="AA230" s="18"/>
      <c r="AB230" s="18"/>
      <c r="AC230" s="18"/>
    </row>
    <row r="231" spans="1:39" s="15" customFormat="1" ht="12.75" customHeight="1" x14ac:dyDescent="0.25">
      <c r="A231" s="14"/>
      <c r="B231" s="58" t="s">
        <v>337</v>
      </c>
      <c r="C231" s="16" t="s">
        <v>31</v>
      </c>
      <c r="D231" s="16" t="s">
        <v>1653</v>
      </c>
      <c r="E231" s="140" t="s">
        <v>2744</v>
      </c>
      <c r="F231" s="140" t="s">
        <v>2743</v>
      </c>
      <c r="G231" s="51" t="s">
        <v>1661</v>
      </c>
      <c r="H231" s="20" t="s">
        <v>33</v>
      </c>
      <c r="I231" s="21">
        <v>0</v>
      </c>
      <c r="J231" s="16" t="s">
        <v>34</v>
      </c>
      <c r="K231" s="16" t="s">
        <v>44</v>
      </c>
      <c r="L231" s="17" t="s">
        <v>2440</v>
      </c>
      <c r="M231" s="16" t="s">
        <v>37</v>
      </c>
      <c r="N231" s="16" t="s">
        <v>38</v>
      </c>
      <c r="O231" s="16" t="s">
        <v>39</v>
      </c>
      <c r="P231" s="16" t="s">
        <v>40</v>
      </c>
      <c r="Q231" s="62">
        <v>796</v>
      </c>
      <c r="R231" s="20" t="s">
        <v>42</v>
      </c>
      <c r="S231" s="16">
        <v>20</v>
      </c>
      <c r="T231" s="33">
        <v>1601.82</v>
      </c>
      <c r="U231" s="33">
        <f t="shared" si="6"/>
        <v>32036.399999999998</v>
      </c>
      <c r="V231" s="22">
        <f t="shared" si="7"/>
        <v>35880.768000000004</v>
      </c>
      <c r="W231" s="23"/>
      <c r="X231" s="24">
        <v>2017</v>
      </c>
      <c r="Y231" s="24"/>
      <c r="Z231" s="18"/>
      <c r="AA231" s="18"/>
      <c r="AB231" s="18"/>
      <c r="AC231" s="18"/>
      <c r="AD231" s="14"/>
      <c r="AE231" s="14"/>
      <c r="AF231" s="14"/>
      <c r="AG231" s="14"/>
      <c r="AH231" s="14"/>
      <c r="AI231" s="14"/>
      <c r="AJ231" s="14"/>
      <c r="AK231" s="14"/>
      <c r="AL231" s="14"/>
      <c r="AM231" s="14"/>
    </row>
    <row r="232" spans="1:39" ht="12.75" customHeight="1" x14ac:dyDescent="0.25">
      <c r="B232" s="58" t="s">
        <v>339</v>
      </c>
      <c r="C232" s="16" t="s">
        <v>31</v>
      </c>
      <c r="D232" s="16" t="s">
        <v>1654</v>
      </c>
      <c r="E232" s="54" t="s">
        <v>2543</v>
      </c>
      <c r="F232" s="51" t="s">
        <v>2745</v>
      </c>
      <c r="G232" s="51" t="s">
        <v>1662</v>
      </c>
      <c r="H232" s="20" t="s">
        <v>33</v>
      </c>
      <c r="I232" s="21">
        <v>0</v>
      </c>
      <c r="J232" s="16" t="s">
        <v>34</v>
      </c>
      <c r="K232" s="16" t="s">
        <v>44</v>
      </c>
      <c r="L232" s="17" t="s">
        <v>90</v>
      </c>
      <c r="M232" s="16" t="s">
        <v>37</v>
      </c>
      <c r="N232" s="16" t="s">
        <v>38</v>
      </c>
      <c r="O232" s="16" t="s">
        <v>39</v>
      </c>
      <c r="P232" s="16" t="s">
        <v>40</v>
      </c>
      <c r="Q232" s="62">
        <v>704</v>
      </c>
      <c r="R232" s="63" t="s">
        <v>216</v>
      </c>
      <c r="S232" s="16">
        <v>1</v>
      </c>
      <c r="T232" s="33">
        <v>37373.06</v>
      </c>
      <c r="U232" s="33">
        <f t="shared" si="6"/>
        <v>37373.06</v>
      </c>
      <c r="V232" s="22">
        <f t="shared" si="7"/>
        <v>41857.8272</v>
      </c>
      <c r="W232" s="23"/>
      <c r="X232" s="24">
        <v>2017</v>
      </c>
      <c r="Y232" s="24"/>
      <c r="Z232" s="18"/>
      <c r="AA232" s="18"/>
      <c r="AB232" s="18"/>
      <c r="AC232" s="18"/>
    </row>
    <row r="233" spans="1:39" ht="12.75" customHeight="1" x14ac:dyDescent="0.25">
      <c r="B233" s="58" t="s">
        <v>340</v>
      </c>
      <c r="C233" s="16" t="s">
        <v>31</v>
      </c>
      <c r="D233" s="16" t="s">
        <v>1655</v>
      </c>
      <c r="E233" s="140" t="s">
        <v>2746</v>
      </c>
      <c r="F233" s="140" t="s">
        <v>2747</v>
      </c>
      <c r="G233" s="51" t="s">
        <v>1663</v>
      </c>
      <c r="H233" s="20" t="s">
        <v>33</v>
      </c>
      <c r="I233" s="21">
        <v>0</v>
      </c>
      <c r="J233" s="16" t="s">
        <v>122</v>
      </c>
      <c r="K233" s="16" t="s">
        <v>37</v>
      </c>
      <c r="L233" s="17" t="s">
        <v>36</v>
      </c>
      <c r="M233" s="16" t="s">
        <v>37</v>
      </c>
      <c r="N233" s="16" t="s">
        <v>38</v>
      </c>
      <c r="O233" s="16" t="s">
        <v>39</v>
      </c>
      <c r="P233" s="16" t="s">
        <v>40</v>
      </c>
      <c r="Q233" s="62">
        <v>796</v>
      </c>
      <c r="R233" s="20" t="s">
        <v>42</v>
      </c>
      <c r="S233" s="16">
        <v>2</v>
      </c>
      <c r="T233" s="33">
        <v>50000</v>
      </c>
      <c r="U233" s="33">
        <f t="shared" si="6"/>
        <v>100000</v>
      </c>
      <c r="V233" s="22">
        <f t="shared" si="7"/>
        <v>112000.00000000001</v>
      </c>
      <c r="W233" s="23"/>
      <c r="X233" s="24">
        <v>2017</v>
      </c>
      <c r="Y233" s="24"/>
      <c r="Z233" s="18"/>
      <c r="AA233" s="18"/>
      <c r="AB233" s="18"/>
      <c r="AC233" s="18"/>
    </row>
    <row r="234" spans="1:39" ht="12.75" customHeight="1" x14ac:dyDescent="0.25">
      <c r="B234" s="58" t="s">
        <v>341</v>
      </c>
      <c r="C234" s="16" t="s">
        <v>31</v>
      </c>
      <c r="D234" s="16" t="s">
        <v>1655</v>
      </c>
      <c r="E234" s="140" t="s">
        <v>2746</v>
      </c>
      <c r="F234" s="140" t="s">
        <v>2747</v>
      </c>
      <c r="G234" s="51" t="s">
        <v>1664</v>
      </c>
      <c r="H234" s="20" t="s">
        <v>33</v>
      </c>
      <c r="I234" s="21">
        <v>0</v>
      </c>
      <c r="J234" s="16" t="s">
        <v>34</v>
      </c>
      <c r="K234" s="16" t="s">
        <v>44</v>
      </c>
      <c r="L234" s="17" t="s">
        <v>36</v>
      </c>
      <c r="M234" s="16" t="s">
        <v>37</v>
      </c>
      <c r="N234" s="16" t="s">
        <v>38</v>
      </c>
      <c r="O234" s="16" t="s">
        <v>39</v>
      </c>
      <c r="P234" s="16" t="s">
        <v>40</v>
      </c>
      <c r="Q234" s="62">
        <v>796</v>
      </c>
      <c r="R234" s="20" t="s">
        <v>42</v>
      </c>
      <c r="S234" s="16">
        <v>2</v>
      </c>
      <c r="T234" s="33">
        <v>50000</v>
      </c>
      <c r="U234" s="33">
        <f t="shared" si="6"/>
        <v>100000</v>
      </c>
      <c r="V234" s="22">
        <f t="shared" si="7"/>
        <v>112000.00000000001</v>
      </c>
      <c r="W234" s="23"/>
      <c r="X234" s="24">
        <v>2017</v>
      </c>
      <c r="Y234" s="24"/>
      <c r="Z234" s="18"/>
      <c r="AA234" s="18"/>
      <c r="AB234" s="18"/>
      <c r="AC234" s="18"/>
    </row>
    <row r="235" spans="1:39" ht="12.75" customHeight="1" x14ac:dyDescent="0.25">
      <c r="B235" s="58" t="s">
        <v>342</v>
      </c>
      <c r="C235" s="16" t="s">
        <v>31</v>
      </c>
      <c r="D235" s="16" t="s">
        <v>1656</v>
      </c>
      <c r="E235" s="54" t="s">
        <v>2630</v>
      </c>
      <c r="F235" s="51" t="s">
        <v>2748</v>
      </c>
      <c r="G235" s="51" t="s">
        <v>1665</v>
      </c>
      <c r="H235" s="20" t="s">
        <v>33</v>
      </c>
      <c r="I235" s="21">
        <v>0</v>
      </c>
      <c r="J235" s="16" t="s">
        <v>34</v>
      </c>
      <c r="K235" s="16" t="s">
        <v>44</v>
      </c>
      <c r="L235" s="17" t="s">
        <v>36</v>
      </c>
      <c r="M235" s="16" t="s">
        <v>37</v>
      </c>
      <c r="N235" s="16" t="s">
        <v>38</v>
      </c>
      <c r="O235" s="16" t="s">
        <v>39</v>
      </c>
      <c r="P235" s="16" t="s">
        <v>40</v>
      </c>
      <c r="Q235" s="62">
        <v>796</v>
      </c>
      <c r="R235" s="20" t="s">
        <v>42</v>
      </c>
      <c r="S235" s="16">
        <v>20</v>
      </c>
      <c r="T235" s="33">
        <v>464.33</v>
      </c>
      <c r="U235" s="33">
        <f t="shared" si="6"/>
        <v>9286.6</v>
      </c>
      <c r="V235" s="22">
        <f t="shared" si="7"/>
        <v>10400.992000000002</v>
      </c>
      <c r="W235" s="23"/>
      <c r="X235" s="24">
        <v>2017</v>
      </c>
      <c r="Y235" s="24"/>
      <c r="Z235" s="18"/>
      <c r="AA235" s="18"/>
      <c r="AB235" s="18"/>
      <c r="AC235" s="18"/>
    </row>
    <row r="236" spans="1:39" ht="12.75" customHeight="1" x14ac:dyDescent="0.25">
      <c r="B236" s="58" t="s">
        <v>343</v>
      </c>
      <c r="C236" s="16" t="s">
        <v>31</v>
      </c>
      <c r="D236" s="16" t="s">
        <v>1657</v>
      </c>
      <c r="E236" s="54" t="s">
        <v>2749</v>
      </c>
      <c r="F236" s="51" t="s">
        <v>2750</v>
      </c>
      <c r="G236" s="51" t="s">
        <v>1666</v>
      </c>
      <c r="H236" s="20" t="s">
        <v>33</v>
      </c>
      <c r="I236" s="21">
        <v>0</v>
      </c>
      <c r="J236" s="16" t="s">
        <v>122</v>
      </c>
      <c r="K236" s="16" t="s">
        <v>37</v>
      </c>
      <c r="L236" s="17" t="s">
        <v>36</v>
      </c>
      <c r="M236" s="16" t="s">
        <v>37</v>
      </c>
      <c r="N236" s="16" t="s">
        <v>38</v>
      </c>
      <c r="O236" s="16" t="s">
        <v>39</v>
      </c>
      <c r="P236" s="16" t="s">
        <v>40</v>
      </c>
      <c r="Q236" s="62">
        <v>796</v>
      </c>
      <c r="R236" s="20" t="s">
        <v>42</v>
      </c>
      <c r="S236" s="16">
        <v>20</v>
      </c>
      <c r="T236" s="33">
        <v>509.42</v>
      </c>
      <c r="U236" s="33">
        <f t="shared" si="6"/>
        <v>10188.4</v>
      </c>
      <c r="V236" s="22">
        <f t="shared" si="7"/>
        <v>11411.008</v>
      </c>
      <c r="W236" s="23"/>
      <c r="X236" s="24">
        <v>2017</v>
      </c>
      <c r="Y236" s="24"/>
      <c r="Z236" s="18"/>
      <c r="AA236" s="18"/>
      <c r="AB236" s="18"/>
      <c r="AC236" s="18"/>
    </row>
    <row r="237" spans="1:39" ht="12.75" customHeight="1" x14ac:dyDescent="0.25">
      <c r="B237" s="58" t="s">
        <v>346</v>
      </c>
      <c r="C237" s="16" t="s">
        <v>31</v>
      </c>
      <c r="D237" s="16" t="s">
        <v>1658</v>
      </c>
      <c r="E237" s="140" t="s">
        <v>2752</v>
      </c>
      <c r="F237" s="140" t="s">
        <v>2753</v>
      </c>
      <c r="G237" s="140" t="s">
        <v>2751</v>
      </c>
      <c r="H237" s="20" t="s">
        <v>33</v>
      </c>
      <c r="I237" s="21">
        <v>0</v>
      </c>
      <c r="J237" s="16" t="s">
        <v>34</v>
      </c>
      <c r="K237" s="16" t="s">
        <v>44</v>
      </c>
      <c r="L237" s="17" t="s">
        <v>36</v>
      </c>
      <c r="M237" s="16" t="s">
        <v>37</v>
      </c>
      <c r="N237" s="16" t="s">
        <v>38</v>
      </c>
      <c r="O237" s="16" t="s">
        <v>39</v>
      </c>
      <c r="P237" s="16" t="s">
        <v>40</v>
      </c>
      <c r="Q237" s="62">
        <v>839</v>
      </c>
      <c r="R237" s="55" t="s">
        <v>49</v>
      </c>
      <c r="S237" s="16">
        <v>2</v>
      </c>
      <c r="T237" s="33">
        <v>42500</v>
      </c>
      <c r="U237" s="33">
        <f t="shared" si="6"/>
        <v>85000</v>
      </c>
      <c r="V237" s="22">
        <f t="shared" si="7"/>
        <v>95200.000000000015</v>
      </c>
      <c r="W237" s="23"/>
      <c r="X237" s="24">
        <v>2017</v>
      </c>
      <c r="Y237" s="24"/>
      <c r="Z237" s="18"/>
      <c r="AA237" s="18"/>
      <c r="AB237" s="18"/>
      <c r="AC237" s="18"/>
    </row>
    <row r="238" spans="1:39" ht="12.75" customHeight="1" x14ac:dyDescent="0.25">
      <c r="B238" s="58" t="s">
        <v>348</v>
      </c>
      <c r="C238" s="16" t="s">
        <v>31</v>
      </c>
      <c r="D238" s="16" t="s">
        <v>1659</v>
      </c>
      <c r="E238" s="140" t="s">
        <v>2597</v>
      </c>
      <c r="F238" s="140" t="s">
        <v>2757</v>
      </c>
      <c r="G238" s="140" t="s">
        <v>2754</v>
      </c>
      <c r="H238" s="20" t="s">
        <v>33</v>
      </c>
      <c r="I238" s="21">
        <v>0</v>
      </c>
      <c r="J238" s="16" t="s">
        <v>34</v>
      </c>
      <c r="K238" s="16" t="s">
        <v>44</v>
      </c>
      <c r="L238" s="17" t="s">
        <v>2439</v>
      </c>
      <c r="M238" s="16" t="s">
        <v>37</v>
      </c>
      <c r="N238" s="16" t="s">
        <v>38</v>
      </c>
      <c r="O238" s="16" t="s">
        <v>39</v>
      </c>
      <c r="P238" s="16" t="s">
        <v>40</v>
      </c>
      <c r="Q238" s="62">
        <v>6</v>
      </c>
      <c r="R238" s="63" t="s">
        <v>87</v>
      </c>
      <c r="S238" s="16">
        <v>800</v>
      </c>
      <c r="T238" s="33">
        <v>800</v>
      </c>
      <c r="U238" s="33">
        <f t="shared" si="6"/>
        <v>640000</v>
      </c>
      <c r="V238" s="22">
        <f t="shared" si="7"/>
        <v>716800.00000000012</v>
      </c>
      <c r="W238" s="23"/>
      <c r="X238" s="24">
        <v>2017</v>
      </c>
      <c r="Y238" s="24"/>
      <c r="Z238" s="18"/>
      <c r="AA238" s="18"/>
      <c r="AB238" s="18"/>
      <c r="AC238" s="18"/>
    </row>
    <row r="239" spans="1:39" ht="12.75" customHeight="1" x14ac:dyDescent="0.25">
      <c r="B239" s="58" t="s">
        <v>350</v>
      </c>
      <c r="C239" s="16" t="s">
        <v>31</v>
      </c>
      <c r="D239" s="16" t="s">
        <v>1659</v>
      </c>
      <c r="E239" s="140" t="s">
        <v>2597</v>
      </c>
      <c r="F239" s="140" t="s">
        <v>2756</v>
      </c>
      <c r="G239" s="140" t="s">
        <v>2755</v>
      </c>
      <c r="H239" s="20" t="s">
        <v>33</v>
      </c>
      <c r="I239" s="21">
        <v>0</v>
      </c>
      <c r="J239" s="16" t="s">
        <v>122</v>
      </c>
      <c r="K239" s="16" t="s">
        <v>37</v>
      </c>
      <c r="L239" s="17" t="s">
        <v>2444</v>
      </c>
      <c r="M239" s="16" t="s">
        <v>37</v>
      </c>
      <c r="N239" s="16" t="s">
        <v>38</v>
      </c>
      <c r="O239" s="16" t="s">
        <v>39</v>
      </c>
      <c r="P239" s="16" t="s">
        <v>40</v>
      </c>
      <c r="Q239" s="62">
        <v>6</v>
      </c>
      <c r="R239" s="63" t="s">
        <v>87</v>
      </c>
      <c r="S239" s="16">
        <v>300</v>
      </c>
      <c r="T239" s="33">
        <v>500</v>
      </c>
      <c r="U239" s="33">
        <f t="shared" si="6"/>
        <v>150000</v>
      </c>
      <c r="V239" s="22">
        <f t="shared" si="7"/>
        <v>168000.00000000003</v>
      </c>
      <c r="W239" s="23"/>
      <c r="X239" s="24">
        <v>2017</v>
      </c>
      <c r="Y239" s="24"/>
      <c r="Z239" s="18"/>
      <c r="AA239" s="18"/>
      <c r="AB239" s="18"/>
      <c r="AC239" s="18"/>
    </row>
    <row r="240" spans="1:39" ht="12.75" customHeight="1" x14ac:dyDescent="0.25">
      <c r="B240" s="58" t="s">
        <v>353</v>
      </c>
      <c r="C240" s="16" t="s">
        <v>31</v>
      </c>
      <c r="D240" s="16" t="s">
        <v>166</v>
      </c>
      <c r="E240" s="54" t="s">
        <v>2597</v>
      </c>
      <c r="F240" s="51" t="s">
        <v>2758</v>
      </c>
      <c r="G240" s="51" t="s">
        <v>1667</v>
      </c>
      <c r="H240" s="20" t="s">
        <v>33</v>
      </c>
      <c r="I240" s="21">
        <v>0</v>
      </c>
      <c r="J240" s="16" t="s">
        <v>34</v>
      </c>
      <c r="K240" s="16" t="s">
        <v>44</v>
      </c>
      <c r="L240" s="17" t="s">
        <v>2445</v>
      </c>
      <c r="M240" s="16" t="s">
        <v>37</v>
      </c>
      <c r="N240" s="16" t="s">
        <v>38</v>
      </c>
      <c r="O240" s="16" t="s">
        <v>39</v>
      </c>
      <c r="P240" s="16" t="s">
        <v>40</v>
      </c>
      <c r="Q240" s="62">
        <v>6</v>
      </c>
      <c r="R240" s="63" t="s">
        <v>87</v>
      </c>
      <c r="S240" s="16">
        <v>100</v>
      </c>
      <c r="T240" s="33">
        <v>1600</v>
      </c>
      <c r="U240" s="33">
        <f t="shared" si="6"/>
        <v>160000</v>
      </c>
      <c r="V240" s="22">
        <f t="shared" si="7"/>
        <v>179200.00000000003</v>
      </c>
      <c r="W240" s="23"/>
      <c r="X240" s="24">
        <v>2017</v>
      </c>
      <c r="Y240" s="24"/>
      <c r="Z240" s="18"/>
      <c r="AA240" s="18"/>
      <c r="AB240" s="18"/>
      <c r="AC240" s="18"/>
    </row>
    <row r="241" spans="1:39" ht="12.75" customHeight="1" x14ac:dyDescent="0.25">
      <c r="B241" s="58" t="s">
        <v>356</v>
      </c>
      <c r="C241" s="16" t="s">
        <v>31</v>
      </c>
      <c r="D241" s="16" t="s">
        <v>1660</v>
      </c>
      <c r="E241" s="50" t="s">
        <v>2760</v>
      </c>
      <c r="F241" s="53" t="s">
        <v>2759</v>
      </c>
      <c r="G241" s="50" t="s">
        <v>1668</v>
      </c>
      <c r="H241" s="20" t="s">
        <v>33</v>
      </c>
      <c r="I241" s="21">
        <v>0</v>
      </c>
      <c r="J241" s="16" t="s">
        <v>34</v>
      </c>
      <c r="K241" s="16" t="s">
        <v>44</v>
      </c>
      <c r="L241" s="17" t="s">
        <v>2440</v>
      </c>
      <c r="M241" s="16" t="s">
        <v>37</v>
      </c>
      <c r="N241" s="16" t="s">
        <v>38</v>
      </c>
      <c r="O241" s="16" t="s">
        <v>39</v>
      </c>
      <c r="P241" s="16" t="s">
        <v>40</v>
      </c>
      <c r="Q241" s="62">
        <v>6</v>
      </c>
      <c r="R241" s="63" t="s">
        <v>87</v>
      </c>
      <c r="S241" s="16">
        <v>2000</v>
      </c>
      <c r="T241" s="33">
        <v>1000</v>
      </c>
      <c r="U241" s="33">
        <f t="shared" si="6"/>
        <v>2000000</v>
      </c>
      <c r="V241" s="22">
        <f t="shared" si="7"/>
        <v>2240000</v>
      </c>
      <c r="W241" s="23"/>
      <c r="X241" s="24">
        <v>2017</v>
      </c>
      <c r="Y241" s="24"/>
      <c r="Z241" s="18"/>
      <c r="AA241" s="18"/>
      <c r="AB241" s="18"/>
      <c r="AC241" s="18"/>
    </row>
    <row r="242" spans="1:39" ht="12.75" customHeight="1" x14ac:dyDescent="0.25">
      <c r="B242" s="58" t="s">
        <v>359</v>
      </c>
      <c r="C242" s="16" t="s">
        <v>31</v>
      </c>
      <c r="D242" s="16" t="s">
        <v>213</v>
      </c>
      <c r="E242" s="54" t="s">
        <v>2761</v>
      </c>
      <c r="F242" s="53" t="s">
        <v>2762</v>
      </c>
      <c r="G242" s="50" t="s">
        <v>1669</v>
      </c>
      <c r="H242" s="20" t="s">
        <v>33</v>
      </c>
      <c r="I242" s="21">
        <v>0</v>
      </c>
      <c r="J242" s="16" t="s">
        <v>122</v>
      </c>
      <c r="K242" s="16" t="s">
        <v>37</v>
      </c>
      <c r="L242" s="17" t="s">
        <v>2441</v>
      </c>
      <c r="M242" s="16" t="s">
        <v>37</v>
      </c>
      <c r="N242" s="16" t="s">
        <v>38</v>
      </c>
      <c r="O242" s="16" t="s">
        <v>39</v>
      </c>
      <c r="P242" s="16" t="s">
        <v>40</v>
      </c>
      <c r="Q242" s="62">
        <v>715</v>
      </c>
      <c r="R242" s="55" t="s">
        <v>162</v>
      </c>
      <c r="S242" s="16">
        <v>3</v>
      </c>
      <c r="T242" s="33">
        <v>4000</v>
      </c>
      <c r="U242" s="33">
        <f t="shared" si="6"/>
        <v>12000</v>
      </c>
      <c r="V242" s="22">
        <f t="shared" si="7"/>
        <v>13440.000000000002</v>
      </c>
      <c r="W242" s="23"/>
      <c r="X242" s="24">
        <v>2017</v>
      </c>
      <c r="Y242" s="24"/>
      <c r="Z242" s="18"/>
      <c r="AA242" s="18"/>
      <c r="AB242" s="18"/>
      <c r="AC242" s="18"/>
    </row>
    <row r="243" spans="1:39" s="15" customFormat="1" ht="12.75" customHeight="1" x14ac:dyDescent="0.25">
      <c r="A243" s="14"/>
      <c r="B243" s="58" t="s">
        <v>362</v>
      </c>
      <c r="C243" s="16" t="s">
        <v>31</v>
      </c>
      <c r="D243" s="16" t="s">
        <v>1670</v>
      </c>
      <c r="E243" s="54" t="s">
        <v>2398</v>
      </c>
      <c r="F243" s="78" t="s">
        <v>2764</v>
      </c>
      <c r="G243" s="79" t="s">
        <v>2763</v>
      </c>
      <c r="H243" s="20" t="s">
        <v>33</v>
      </c>
      <c r="I243" s="21">
        <v>0</v>
      </c>
      <c r="J243" s="16" t="s">
        <v>34</v>
      </c>
      <c r="K243" s="16" t="s">
        <v>44</v>
      </c>
      <c r="L243" s="17" t="s">
        <v>36</v>
      </c>
      <c r="M243" s="16" t="s">
        <v>37</v>
      </c>
      <c r="N243" s="16" t="s">
        <v>38</v>
      </c>
      <c r="O243" s="16" t="s">
        <v>39</v>
      </c>
      <c r="P243" s="16" t="s">
        <v>40</v>
      </c>
      <c r="Q243" s="62">
        <v>778</v>
      </c>
      <c r="R243" s="80" t="s">
        <v>83</v>
      </c>
      <c r="S243" s="16">
        <v>10</v>
      </c>
      <c r="T243" s="33">
        <v>4656.16</v>
      </c>
      <c r="U243" s="33">
        <f t="shared" si="6"/>
        <v>46561.599999999999</v>
      </c>
      <c r="V243" s="22">
        <f t="shared" si="7"/>
        <v>52148.992000000006</v>
      </c>
      <c r="W243" s="137" t="s">
        <v>2473</v>
      </c>
      <c r="X243" s="24">
        <v>2017</v>
      </c>
      <c r="Y243" s="24"/>
      <c r="Z243" s="18"/>
      <c r="AA243" s="18"/>
      <c r="AB243" s="18"/>
      <c r="AC243" s="18"/>
      <c r="AD243" s="14"/>
      <c r="AE243" s="14"/>
      <c r="AF243" s="14"/>
      <c r="AG243" s="14"/>
      <c r="AH243" s="14"/>
      <c r="AI243" s="14"/>
      <c r="AJ243" s="14"/>
      <c r="AK243" s="14"/>
      <c r="AL243" s="14"/>
      <c r="AM243" s="14"/>
    </row>
    <row r="244" spans="1:39" ht="12.75" customHeight="1" x14ac:dyDescent="0.25">
      <c r="B244" s="58" t="s">
        <v>365</v>
      </c>
      <c r="C244" s="16" t="s">
        <v>31</v>
      </c>
      <c r="D244" s="16" t="s">
        <v>331</v>
      </c>
      <c r="E244" s="54" t="s">
        <v>94</v>
      </c>
      <c r="F244" s="79" t="s">
        <v>2765</v>
      </c>
      <c r="G244" s="81" t="s">
        <v>1733</v>
      </c>
      <c r="H244" s="20" t="s">
        <v>33</v>
      </c>
      <c r="I244" s="21">
        <v>0</v>
      </c>
      <c r="J244" s="16" t="s">
        <v>34</v>
      </c>
      <c r="K244" s="16" t="s">
        <v>44</v>
      </c>
      <c r="L244" s="17" t="s">
        <v>45</v>
      </c>
      <c r="M244" s="16" t="s">
        <v>37</v>
      </c>
      <c r="N244" s="16" t="s">
        <v>38</v>
      </c>
      <c r="O244" s="16" t="s">
        <v>39</v>
      </c>
      <c r="P244" s="16" t="s">
        <v>40</v>
      </c>
      <c r="Q244" s="62">
        <v>166</v>
      </c>
      <c r="R244" s="80" t="s">
        <v>77</v>
      </c>
      <c r="S244" s="16">
        <v>250</v>
      </c>
      <c r="T244" s="33">
        <v>165.45</v>
      </c>
      <c r="U244" s="33">
        <f t="shared" si="6"/>
        <v>41362.5</v>
      </c>
      <c r="V244" s="22">
        <f t="shared" si="7"/>
        <v>46326.000000000007</v>
      </c>
      <c r="W244" s="137" t="s">
        <v>2473</v>
      </c>
      <c r="X244" s="24">
        <v>2017</v>
      </c>
      <c r="Y244" s="24"/>
      <c r="Z244" s="18"/>
      <c r="AA244" s="18"/>
      <c r="AB244" s="18"/>
      <c r="AC244" s="18"/>
    </row>
    <row r="245" spans="1:39" ht="12.75" customHeight="1" x14ac:dyDescent="0.25">
      <c r="B245" s="58" t="s">
        <v>366</v>
      </c>
      <c r="C245" s="16" t="s">
        <v>31</v>
      </c>
      <c r="D245" s="16" t="s">
        <v>331</v>
      </c>
      <c r="E245" s="54" t="s">
        <v>94</v>
      </c>
      <c r="F245" s="79" t="s">
        <v>2765</v>
      </c>
      <c r="G245" s="81" t="s">
        <v>1734</v>
      </c>
      <c r="H245" s="20" t="s">
        <v>33</v>
      </c>
      <c r="I245" s="21">
        <v>0</v>
      </c>
      <c r="J245" s="16" t="s">
        <v>122</v>
      </c>
      <c r="K245" s="16" t="s">
        <v>37</v>
      </c>
      <c r="L245" s="17" t="s">
        <v>45</v>
      </c>
      <c r="M245" s="16" t="s">
        <v>37</v>
      </c>
      <c r="N245" s="16" t="s">
        <v>38</v>
      </c>
      <c r="O245" s="16" t="s">
        <v>39</v>
      </c>
      <c r="P245" s="16" t="s">
        <v>40</v>
      </c>
      <c r="Q245" s="62">
        <v>166</v>
      </c>
      <c r="R245" s="80" t="s">
        <v>77</v>
      </c>
      <c r="S245" s="16">
        <v>250</v>
      </c>
      <c r="T245" s="33">
        <v>162.12</v>
      </c>
      <c r="U245" s="33">
        <f t="shared" si="6"/>
        <v>40530</v>
      </c>
      <c r="V245" s="22">
        <f t="shared" si="7"/>
        <v>45393.600000000006</v>
      </c>
      <c r="W245" s="137" t="s">
        <v>2473</v>
      </c>
      <c r="X245" s="24">
        <v>2017</v>
      </c>
      <c r="Y245" s="24"/>
      <c r="Z245" s="18"/>
      <c r="AA245" s="18"/>
      <c r="AB245" s="18"/>
      <c r="AC245" s="18"/>
    </row>
    <row r="246" spans="1:39" ht="12.75" customHeight="1" x14ac:dyDescent="0.25">
      <c r="B246" s="58" t="s">
        <v>367</v>
      </c>
      <c r="C246" s="16" t="s">
        <v>31</v>
      </c>
      <c r="D246" s="16" t="s">
        <v>331</v>
      </c>
      <c r="E246" s="54" t="s">
        <v>94</v>
      </c>
      <c r="F246" s="79" t="s">
        <v>2765</v>
      </c>
      <c r="G246" s="81" t="s">
        <v>1735</v>
      </c>
      <c r="H246" s="20" t="s">
        <v>33</v>
      </c>
      <c r="I246" s="21">
        <v>0</v>
      </c>
      <c r="J246" s="16" t="s">
        <v>34</v>
      </c>
      <c r="K246" s="16" t="s">
        <v>44</v>
      </c>
      <c r="L246" s="17" t="s">
        <v>45</v>
      </c>
      <c r="M246" s="16" t="s">
        <v>37</v>
      </c>
      <c r="N246" s="16" t="s">
        <v>38</v>
      </c>
      <c r="O246" s="16" t="s">
        <v>39</v>
      </c>
      <c r="P246" s="16" t="s">
        <v>40</v>
      </c>
      <c r="Q246" s="62">
        <v>166</v>
      </c>
      <c r="R246" s="80" t="s">
        <v>77</v>
      </c>
      <c r="S246" s="16">
        <v>250</v>
      </c>
      <c r="T246" s="33">
        <v>350</v>
      </c>
      <c r="U246" s="33">
        <f t="shared" si="6"/>
        <v>87500</v>
      </c>
      <c r="V246" s="22">
        <f t="shared" si="7"/>
        <v>98000.000000000015</v>
      </c>
      <c r="W246" s="137" t="s">
        <v>2473</v>
      </c>
      <c r="X246" s="24">
        <v>2017</v>
      </c>
      <c r="Y246" s="24"/>
      <c r="Z246" s="18"/>
      <c r="AA246" s="18"/>
      <c r="AB246" s="18"/>
      <c r="AC246" s="18"/>
    </row>
    <row r="247" spans="1:39" ht="12.75" customHeight="1" x14ac:dyDescent="0.25">
      <c r="B247" s="58" t="s">
        <v>368</v>
      </c>
      <c r="C247" s="16" t="s">
        <v>31</v>
      </c>
      <c r="D247" s="16" t="s">
        <v>331</v>
      </c>
      <c r="E247" s="54" t="s">
        <v>94</v>
      </c>
      <c r="F247" s="79" t="s">
        <v>2765</v>
      </c>
      <c r="G247" s="81" t="s">
        <v>1736</v>
      </c>
      <c r="H247" s="20" t="s">
        <v>33</v>
      </c>
      <c r="I247" s="21">
        <v>0</v>
      </c>
      <c r="J247" s="16" t="s">
        <v>34</v>
      </c>
      <c r="K247" s="16" t="s">
        <v>44</v>
      </c>
      <c r="L247" s="17" t="s">
        <v>45</v>
      </c>
      <c r="M247" s="16" t="s">
        <v>37</v>
      </c>
      <c r="N247" s="16" t="s">
        <v>38</v>
      </c>
      <c r="O247" s="16" t="s">
        <v>39</v>
      </c>
      <c r="P247" s="16" t="s">
        <v>40</v>
      </c>
      <c r="Q247" s="62">
        <v>166</v>
      </c>
      <c r="R247" s="80" t="s">
        <v>77</v>
      </c>
      <c r="S247" s="16">
        <v>250</v>
      </c>
      <c r="T247" s="33">
        <v>166</v>
      </c>
      <c r="U247" s="33">
        <f t="shared" si="6"/>
        <v>41500</v>
      </c>
      <c r="V247" s="22">
        <f t="shared" si="7"/>
        <v>46480.000000000007</v>
      </c>
      <c r="W247" s="137" t="s">
        <v>2473</v>
      </c>
      <c r="X247" s="24">
        <v>2017</v>
      </c>
      <c r="Y247" s="24"/>
      <c r="Z247" s="18"/>
      <c r="AA247" s="18"/>
      <c r="AB247" s="18"/>
      <c r="AC247" s="18"/>
    </row>
    <row r="248" spans="1:39" ht="12.75" customHeight="1" x14ac:dyDescent="0.25">
      <c r="B248" s="58" t="s">
        <v>371</v>
      </c>
      <c r="C248" s="16" t="s">
        <v>31</v>
      </c>
      <c r="D248" s="16" t="s">
        <v>331</v>
      </c>
      <c r="E248" s="54" t="s">
        <v>94</v>
      </c>
      <c r="F248" s="79" t="s">
        <v>2765</v>
      </c>
      <c r="G248" s="81" t="s">
        <v>1737</v>
      </c>
      <c r="H248" s="20" t="s">
        <v>33</v>
      </c>
      <c r="I248" s="21">
        <v>0</v>
      </c>
      <c r="J248" s="16" t="s">
        <v>122</v>
      </c>
      <c r="K248" s="16" t="s">
        <v>37</v>
      </c>
      <c r="L248" s="17" t="s">
        <v>45</v>
      </c>
      <c r="M248" s="16" t="s">
        <v>37</v>
      </c>
      <c r="N248" s="16" t="s">
        <v>38</v>
      </c>
      <c r="O248" s="16" t="s">
        <v>39</v>
      </c>
      <c r="P248" s="16" t="s">
        <v>40</v>
      </c>
      <c r="Q248" s="62">
        <v>166</v>
      </c>
      <c r="R248" s="80" t="s">
        <v>77</v>
      </c>
      <c r="S248" s="16">
        <v>300</v>
      </c>
      <c r="T248" s="33">
        <v>102.98</v>
      </c>
      <c r="U248" s="33">
        <f t="shared" si="6"/>
        <v>30894</v>
      </c>
      <c r="V248" s="22">
        <f t="shared" si="7"/>
        <v>34601.280000000006</v>
      </c>
      <c r="W248" s="137" t="s">
        <v>2473</v>
      </c>
      <c r="X248" s="24">
        <v>2017</v>
      </c>
      <c r="Y248" s="24"/>
      <c r="Z248" s="18"/>
      <c r="AA248" s="18"/>
      <c r="AB248" s="18"/>
      <c r="AC248" s="18"/>
    </row>
    <row r="249" spans="1:39" ht="12.75" customHeight="1" x14ac:dyDescent="0.25">
      <c r="B249" s="58" t="s">
        <v>372</v>
      </c>
      <c r="C249" s="16" t="s">
        <v>31</v>
      </c>
      <c r="D249" s="16" t="s">
        <v>331</v>
      </c>
      <c r="E249" s="54" t="s">
        <v>94</v>
      </c>
      <c r="F249" s="79" t="s">
        <v>2765</v>
      </c>
      <c r="G249" s="79" t="s">
        <v>1738</v>
      </c>
      <c r="H249" s="20" t="s">
        <v>33</v>
      </c>
      <c r="I249" s="21">
        <v>0</v>
      </c>
      <c r="J249" s="16" t="s">
        <v>34</v>
      </c>
      <c r="K249" s="16" t="s">
        <v>44</v>
      </c>
      <c r="L249" s="17" t="s">
        <v>45</v>
      </c>
      <c r="M249" s="16" t="s">
        <v>37</v>
      </c>
      <c r="N249" s="16" t="s">
        <v>38</v>
      </c>
      <c r="O249" s="16" t="s">
        <v>39</v>
      </c>
      <c r="P249" s="16" t="s">
        <v>40</v>
      </c>
      <c r="Q249" s="62">
        <v>166</v>
      </c>
      <c r="R249" s="80" t="s">
        <v>77</v>
      </c>
      <c r="S249" s="16">
        <v>200</v>
      </c>
      <c r="T249" s="33">
        <v>350</v>
      </c>
      <c r="U249" s="33">
        <f t="shared" si="6"/>
        <v>70000</v>
      </c>
      <c r="V249" s="22">
        <f t="shared" si="7"/>
        <v>78400.000000000015</v>
      </c>
      <c r="W249" s="137" t="s">
        <v>2473</v>
      </c>
      <c r="X249" s="24">
        <v>2017</v>
      </c>
      <c r="Y249" s="24"/>
      <c r="Z249" s="18"/>
      <c r="AA249" s="18"/>
      <c r="AB249" s="18"/>
      <c r="AC249" s="18"/>
    </row>
    <row r="250" spans="1:39" ht="12.75" customHeight="1" x14ac:dyDescent="0.25">
      <c r="B250" s="58" t="s">
        <v>373</v>
      </c>
      <c r="C250" s="16" t="s">
        <v>31</v>
      </c>
      <c r="D250" s="16" t="s">
        <v>1671</v>
      </c>
      <c r="E250" s="79" t="s">
        <v>2767</v>
      </c>
      <c r="F250" s="79" t="s">
        <v>2766</v>
      </c>
      <c r="G250" s="79" t="s">
        <v>1739</v>
      </c>
      <c r="H250" s="20" t="s">
        <v>33</v>
      </c>
      <c r="I250" s="21">
        <v>0</v>
      </c>
      <c r="J250" s="16" t="s">
        <v>34</v>
      </c>
      <c r="K250" s="16" t="s">
        <v>44</v>
      </c>
      <c r="L250" s="17" t="s">
        <v>134</v>
      </c>
      <c r="M250" s="16" t="s">
        <v>37</v>
      </c>
      <c r="N250" s="16" t="s">
        <v>38</v>
      </c>
      <c r="O250" s="16" t="s">
        <v>39</v>
      </c>
      <c r="P250" s="16" t="s">
        <v>40</v>
      </c>
      <c r="Q250" s="62">
        <v>6</v>
      </c>
      <c r="R250" s="80" t="s">
        <v>87</v>
      </c>
      <c r="S250" s="16">
        <v>150</v>
      </c>
      <c r="T250" s="33">
        <v>2568</v>
      </c>
      <c r="U250" s="33">
        <f t="shared" si="6"/>
        <v>385200</v>
      </c>
      <c r="V250" s="22">
        <f t="shared" si="7"/>
        <v>431424.00000000006</v>
      </c>
      <c r="W250" s="23"/>
      <c r="X250" s="24">
        <v>2017</v>
      </c>
      <c r="Y250" s="24"/>
      <c r="Z250" s="18"/>
      <c r="AA250" s="18"/>
      <c r="AB250" s="18"/>
      <c r="AC250" s="18"/>
    </row>
    <row r="251" spans="1:39" ht="12.75" customHeight="1" x14ac:dyDescent="0.25">
      <c r="B251" s="58" t="s">
        <v>374</v>
      </c>
      <c r="C251" s="16" t="s">
        <v>31</v>
      </c>
      <c r="D251" s="16" t="s">
        <v>1672</v>
      </c>
      <c r="E251" s="79" t="s">
        <v>383</v>
      </c>
      <c r="F251" s="79" t="s">
        <v>2768</v>
      </c>
      <c r="G251" s="79" t="s">
        <v>1740</v>
      </c>
      <c r="H251" s="20" t="s">
        <v>33</v>
      </c>
      <c r="I251" s="21">
        <v>0</v>
      </c>
      <c r="J251" s="16" t="s">
        <v>122</v>
      </c>
      <c r="K251" s="16" t="s">
        <v>37</v>
      </c>
      <c r="L251" s="17" t="s">
        <v>36</v>
      </c>
      <c r="M251" s="16" t="s">
        <v>37</v>
      </c>
      <c r="N251" s="16" t="s">
        <v>38</v>
      </c>
      <c r="O251" s="16" t="s">
        <v>39</v>
      </c>
      <c r="P251" s="16" t="s">
        <v>40</v>
      </c>
      <c r="Q251" s="62">
        <v>796</v>
      </c>
      <c r="R251" s="20" t="s">
        <v>42</v>
      </c>
      <c r="S251" s="16">
        <v>10</v>
      </c>
      <c r="T251" s="33">
        <v>9500</v>
      </c>
      <c r="U251" s="33">
        <f t="shared" si="6"/>
        <v>95000</v>
      </c>
      <c r="V251" s="22">
        <f t="shared" si="7"/>
        <v>106400.00000000001</v>
      </c>
      <c r="W251" s="23"/>
      <c r="X251" s="24">
        <v>2017</v>
      </c>
      <c r="Y251" s="24"/>
      <c r="Z251" s="18"/>
      <c r="AA251" s="18"/>
      <c r="AB251" s="18"/>
      <c r="AC251" s="18"/>
    </row>
    <row r="252" spans="1:39" ht="12.75" customHeight="1" x14ac:dyDescent="0.25">
      <c r="B252" s="58" t="s">
        <v>375</v>
      </c>
      <c r="C252" s="16" t="s">
        <v>31</v>
      </c>
      <c r="D252" s="16" t="s">
        <v>1673</v>
      </c>
      <c r="E252" s="79" t="s">
        <v>2769</v>
      </c>
      <c r="F252" s="79" t="s">
        <v>2770</v>
      </c>
      <c r="G252" s="79" t="s">
        <v>1741</v>
      </c>
      <c r="H252" s="20" t="s">
        <v>33</v>
      </c>
      <c r="I252" s="21">
        <v>0</v>
      </c>
      <c r="J252" s="16" t="s">
        <v>34</v>
      </c>
      <c r="K252" s="16" t="s">
        <v>44</v>
      </c>
      <c r="L252" s="17" t="s">
        <v>2441</v>
      </c>
      <c r="M252" s="16" t="s">
        <v>37</v>
      </c>
      <c r="N252" s="16" t="s">
        <v>38</v>
      </c>
      <c r="O252" s="16" t="s">
        <v>39</v>
      </c>
      <c r="P252" s="16" t="s">
        <v>40</v>
      </c>
      <c r="Q252" s="62">
        <v>839</v>
      </c>
      <c r="R252" s="80" t="s">
        <v>49</v>
      </c>
      <c r="S252" s="16">
        <v>2</v>
      </c>
      <c r="T252" s="33">
        <v>35000</v>
      </c>
      <c r="U252" s="33">
        <f t="shared" si="6"/>
        <v>70000</v>
      </c>
      <c r="V252" s="22">
        <f t="shared" si="7"/>
        <v>78400.000000000015</v>
      </c>
      <c r="W252" s="23"/>
      <c r="X252" s="24">
        <v>2017</v>
      </c>
      <c r="Y252" s="24"/>
      <c r="Z252" s="18"/>
      <c r="AA252" s="18"/>
      <c r="AB252" s="18"/>
      <c r="AC252" s="18"/>
    </row>
    <row r="253" spans="1:39" ht="12.75" customHeight="1" x14ac:dyDescent="0.25">
      <c r="B253" s="58" t="s">
        <v>378</v>
      </c>
      <c r="C253" s="16" t="s">
        <v>31</v>
      </c>
      <c r="D253" s="16" t="s">
        <v>344</v>
      </c>
      <c r="E253" s="54" t="s">
        <v>2771</v>
      </c>
      <c r="F253" s="79" t="s">
        <v>2772</v>
      </c>
      <c r="G253" s="79" t="s">
        <v>1742</v>
      </c>
      <c r="H253" s="20" t="s">
        <v>33</v>
      </c>
      <c r="I253" s="21">
        <v>0</v>
      </c>
      <c r="J253" s="16" t="s">
        <v>34</v>
      </c>
      <c r="K253" s="16" t="s">
        <v>44</v>
      </c>
      <c r="L253" s="17" t="s">
        <v>2446</v>
      </c>
      <c r="M253" s="16" t="s">
        <v>37</v>
      </c>
      <c r="N253" s="16" t="s">
        <v>38</v>
      </c>
      <c r="O253" s="16" t="s">
        <v>39</v>
      </c>
      <c r="P253" s="16" t="s">
        <v>40</v>
      </c>
      <c r="Q253" s="62">
        <v>796</v>
      </c>
      <c r="R253" s="20" t="s">
        <v>42</v>
      </c>
      <c r="S253" s="16">
        <v>5</v>
      </c>
      <c r="T253" s="33">
        <v>1000</v>
      </c>
      <c r="U253" s="33">
        <f t="shared" si="6"/>
        <v>5000</v>
      </c>
      <c r="V253" s="22">
        <f t="shared" si="7"/>
        <v>5600.0000000000009</v>
      </c>
      <c r="W253" s="23"/>
      <c r="X253" s="24">
        <v>2017</v>
      </c>
      <c r="Y253" s="24"/>
      <c r="Z253" s="18"/>
      <c r="AA253" s="18"/>
      <c r="AB253" s="18"/>
      <c r="AC253" s="18"/>
    </row>
    <row r="254" spans="1:39" ht="12.75" customHeight="1" x14ac:dyDescent="0.25">
      <c r="B254" s="58" t="s">
        <v>379</v>
      </c>
      <c r="C254" s="16" t="s">
        <v>31</v>
      </c>
      <c r="D254" s="16" t="s">
        <v>347</v>
      </c>
      <c r="E254" s="54" t="s">
        <v>2771</v>
      </c>
      <c r="F254" s="79" t="s">
        <v>2773</v>
      </c>
      <c r="G254" s="79" t="s">
        <v>1743</v>
      </c>
      <c r="H254" s="20" t="s">
        <v>33</v>
      </c>
      <c r="I254" s="21">
        <v>0</v>
      </c>
      <c r="J254" s="16" t="s">
        <v>122</v>
      </c>
      <c r="K254" s="16" t="s">
        <v>37</v>
      </c>
      <c r="L254" s="17" t="s">
        <v>2446</v>
      </c>
      <c r="M254" s="16" t="s">
        <v>37</v>
      </c>
      <c r="N254" s="16" t="s">
        <v>38</v>
      </c>
      <c r="O254" s="16" t="s">
        <v>39</v>
      </c>
      <c r="P254" s="16" t="s">
        <v>40</v>
      </c>
      <c r="Q254" s="62">
        <v>796</v>
      </c>
      <c r="R254" s="20" t="s">
        <v>42</v>
      </c>
      <c r="S254" s="16">
        <v>5</v>
      </c>
      <c r="T254" s="33">
        <v>1201</v>
      </c>
      <c r="U254" s="33">
        <f t="shared" si="6"/>
        <v>6005</v>
      </c>
      <c r="V254" s="22">
        <f t="shared" si="7"/>
        <v>6725.6</v>
      </c>
      <c r="W254" s="23"/>
      <c r="X254" s="24">
        <v>2017</v>
      </c>
      <c r="Y254" s="24"/>
      <c r="Z254" s="18"/>
      <c r="AA254" s="18"/>
      <c r="AB254" s="18"/>
      <c r="AC254" s="18"/>
    </row>
    <row r="255" spans="1:39" ht="12.75" customHeight="1" x14ac:dyDescent="0.25">
      <c r="B255" s="58" t="s">
        <v>380</v>
      </c>
      <c r="C255" s="16" t="s">
        <v>31</v>
      </c>
      <c r="D255" s="16" t="s">
        <v>349</v>
      </c>
      <c r="E255" s="54" t="s">
        <v>2771</v>
      </c>
      <c r="F255" s="79" t="s">
        <v>2774</v>
      </c>
      <c r="G255" s="79" t="s">
        <v>1744</v>
      </c>
      <c r="H255" s="20" t="s">
        <v>33</v>
      </c>
      <c r="I255" s="21">
        <v>0</v>
      </c>
      <c r="J255" s="16" t="s">
        <v>34</v>
      </c>
      <c r="K255" s="16" t="s">
        <v>44</v>
      </c>
      <c r="L255" s="17" t="s">
        <v>2446</v>
      </c>
      <c r="M255" s="16" t="s">
        <v>37</v>
      </c>
      <c r="N255" s="16" t="s">
        <v>38</v>
      </c>
      <c r="O255" s="16" t="s">
        <v>39</v>
      </c>
      <c r="P255" s="16" t="s">
        <v>40</v>
      </c>
      <c r="Q255" s="62">
        <v>796</v>
      </c>
      <c r="R255" s="20" t="s">
        <v>42</v>
      </c>
      <c r="S255" s="16">
        <v>5</v>
      </c>
      <c r="T255" s="33">
        <v>1810</v>
      </c>
      <c r="U255" s="33">
        <f t="shared" si="6"/>
        <v>9050</v>
      </c>
      <c r="V255" s="22">
        <f t="shared" si="7"/>
        <v>10136.000000000002</v>
      </c>
      <c r="W255" s="23"/>
      <c r="X255" s="24">
        <v>2017</v>
      </c>
      <c r="Y255" s="24"/>
      <c r="Z255" s="18"/>
      <c r="AA255" s="18"/>
      <c r="AB255" s="18"/>
      <c r="AC255" s="18"/>
    </row>
    <row r="256" spans="1:39" ht="12.75" customHeight="1" x14ac:dyDescent="0.25">
      <c r="B256" s="58" t="s">
        <v>381</v>
      </c>
      <c r="C256" s="16" t="s">
        <v>31</v>
      </c>
      <c r="D256" s="16" t="s">
        <v>351</v>
      </c>
      <c r="E256" s="54" t="s">
        <v>345</v>
      </c>
      <c r="F256" s="79" t="s">
        <v>352</v>
      </c>
      <c r="G256" s="79" t="s">
        <v>1745</v>
      </c>
      <c r="H256" s="20" t="s">
        <v>33</v>
      </c>
      <c r="I256" s="21">
        <v>0</v>
      </c>
      <c r="J256" s="16" t="s">
        <v>34</v>
      </c>
      <c r="K256" s="16" t="s">
        <v>44</v>
      </c>
      <c r="L256" s="17" t="s">
        <v>2446</v>
      </c>
      <c r="M256" s="16" t="s">
        <v>37</v>
      </c>
      <c r="N256" s="16" t="s">
        <v>38</v>
      </c>
      <c r="O256" s="16" t="s">
        <v>39</v>
      </c>
      <c r="P256" s="16" t="s">
        <v>40</v>
      </c>
      <c r="Q256" s="62">
        <v>796</v>
      </c>
      <c r="R256" s="20" t="s">
        <v>42</v>
      </c>
      <c r="S256" s="16">
        <v>5</v>
      </c>
      <c r="T256" s="33">
        <v>2956</v>
      </c>
      <c r="U256" s="33">
        <f t="shared" si="6"/>
        <v>14780</v>
      </c>
      <c r="V256" s="22">
        <f t="shared" si="7"/>
        <v>16553.600000000002</v>
      </c>
      <c r="W256" s="23"/>
      <c r="X256" s="24">
        <v>2017</v>
      </c>
      <c r="Y256" s="24"/>
      <c r="Z256" s="18"/>
      <c r="AA256" s="18"/>
      <c r="AB256" s="18"/>
      <c r="AC256" s="18"/>
    </row>
    <row r="257" spans="2:29" ht="12.75" customHeight="1" x14ac:dyDescent="0.25">
      <c r="B257" s="58" t="s">
        <v>385</v>
      </c>
      <c r="C257" s="16" t="s">
        <v>31</v>
      </c>
      <c r="D257" s="16" t="s">
        <v>354</v>
      </c>
      <c r="E257" s="54" t="s">
        <v>2771</v>
      </c>
      <c r="F257" s="79" t="s">
        <v>355</v>
      </c>
      <c r="G257" s="79" t="s">
        <v>1746</v>
      </c>
      <c r="H257" s="20" t="s">
        <v>33</v>
      </c>
      <c r="I257" s="21">
        <v>0</v>
      </c>
      <c r="J257" s="16" t="s">
        <v>122</v>
      </c>
      <c r="K257" s="16" t="s">
        <v>37</v>
      </c>
      <c r="L257" s="17" t="s">
        <v>2446</v>
      </c>
      <c r="M257" s="16" t="s">
        <v>37</v>
      </c>
      <c r="N257" s="16" t="s">
        <v>38</v>
      </c>
      <c r="O257" s="16" t="s">
        <v>39</v>
      </c>
      <c r="P257" s="16" t="s">
        <v>40</v>
      </c>
      <c r="Q257" s="62">
        <v>796</v>
      </c>
      <c r="R257" s="20" t="s">
        <v>42</v>
      </c>
      <c r="S257" s="16">
        <v>5</v>
      </c>
      <c r="T257" s="33">
        <v>4154</v>
      </c>
      <c r="U257" s="33">
        <f t="shared" si="6"/>
        <v>20770</v>
      </c>
      <c r="V257" s="22">
        <f t="shared" si="7"/>
        <v>23262.400000000001</v>
      </c>
      <c r="W257" s="23"/>
      <c r="X257" s="24">
        <v>2017</v>
      </c>
      <c r="Y257" s="24"/>
      <c r="Z257" s="18"/>
      <c r="AA257" s="18"/>
      <c r="AB257" s="18"/>
      <c r="AC257" s="18"/>
    </row>
    <row r="258" spans="2:29" ht="12.75" customHeight="1" x14ac:dyDescent="0.25">
      <c r="B258" s="58" t="s">
        <v>386</v>
      </c>
      <c r="C258" s="16" t="s">
        <v>31</v>
      </c>
      <c r="D258" s="16" t="s">
        <v>357</v>
      </c>
      <c r="E258" s="54" t="s">
        <v>345</v>
      </c>
      <c r="F258" s="79" t="s">
        <v>358</v>
      </c>
      <c r="G258" s="79" t="s">
        <v>1747</v>
      </c>
      <c r="H258" s="20" t="s">
        <v>33</v>
      </c>
      <c r="I258" s="21">
        <v>0</v>
      </c>
      <c r="J258" s="16" t="s">
        <v>34</v>
      </c>
      <c r="K258" s="16" t="s">
        <v>44</v>
      </c>
      <c r="L258" s="17" t="s">
        <v>2446</v>
      </c>
      <c r="M258" s="16" t="s">
        <v>37</v>
      </c>
      <c r="N258" s="16" t="s">
        <v>38</v>
      </c>
      <c r="O258" s="16" t="s">
        <v>39</v>
      </c>
      <c r="P258" s="16" t="s">
        <v>40</v>
      </c>
      <c r="Q258" s="62">
        <v>796</v>
      </c>
      <c r="R258" s="20" t="s">
        <v>42</v>
      </c>
      <c r="S258" s="16">
        <v>5</v>
      </c>
      <c r="T258" s="33">
        <v>6582</v>
      </c>
      <c r="U258" s="33">
        <f t="shared" si="6"/>
        <v>32910</v>
      </c>
      <c r="V258" s="22">
        <f t="shared" si="7"/>
        <v>36859.200000000004</v>
      </c>
      <c r="W258" s="23"/>
      <c r="X258" s="24">
        <v>2017</v>
      </c>
      <c r="Y258" s="24"/>
      <c r="Z258" s="18"/>
      <c r="AA258" s="18"/>
      <c r="AB258" s="18"/>
      <c r="AC258" s="18"/>
    </row>
    <row r="259" spans="2:29" ht="12.75" customHeight="1" x14ac:dyDescent="0.25">
      <c r="B259" s="58" t="s">
        <v>387</v>
      </c>
      <c r="C259" s="16" t="s">
        <v>31</v>
      </c>
      <c r="D259" s="16" t="s">
        <v>1674</v>
      </c>
      <c r="E259" s="79" t="s">
        <v>1387</v>
      </c>
      <c r="F259" s="79" t="s">
        <v>2775</v>
      </c>
      <c r="G259" s="79" t="s">
        <v>1748</v>
      </c>
      <c r="H259" s="20" t="s">
        <v>33</v>
      </c>
      <c r="I259" s="21">
        <v>0</v>
      </c>
      <c r="J259" s="16" t="s">
        <v>34</v>
      </c>
      <c r="K259" s="16" t="s">
        <v>44</v>
      </c>
      <c r="L259" s="17" t="s">
        <v>2447</v>
      </c>
      <c r="M259" s="16" t="s">
        <v>37</v>
      </c>
      <c r="N259" s="16" t="s">
        <v>38</v>
      </c>
      <c r="O259" s="16" t="s">
        <v>39</v>
      </c>
      <c r="P259" s="16" t="s">
        <v>40</v>
      </c>
      <c r="Q259" s="62">
        <v>796</v>
      </c>
      <c r="R259" s="20" t="s">
        <v>42</v>
      </c>
      <c r="S259" s="16">
        <v>2</v>
      </c>
      <c r="T259" s="33">
        <v>5110.9399999999996</v>
      </c>
      <c r="U259" s="33">
        <f t="shared" si="6"/>
        <v>10221.879999999999</v>
      </c>
      <c r="V259" s="22">
        <f t="shared" si="7"/>
        <v>11448.5056</v>
      </c>
      <c r="W259" s="137" t="s">
        <v>2473</v>
      </c>
      <c r="X259" s="24">
        <v>2017</v>
      </c>
      <c r="Y259" s="24"/>
      <c r="Z259" s="18"/>
      <c r="AA259" s="18"/>
      <c r="AB259" s="18"/>
      <c r="AC259" s="18"/>
    </row>
    <row r="260" spans="2:29" ht="12.75" customHeight="1" x14ac:dyDescent="0.25">
      <c r="B260" s="58" t="s">
        <v>390</v>
      </c>
      <c r="C260" s="16" t="s">
        <v>31</v>
      </c>
      <c r="D260" s="26" t="s">
        <v>363</v>
      </c>
      <c r="E260" s="54" t="s">
        <v>2776</v>
      </c>
      <c r="F260" s="79" t="s">
        <v>364</v>
      </c>
      <c r="G260" s="79" t="s">
        <v>1749</v>
      </c>
      <c r="H260" s="20" t="s">
        <v>33</v>
      </c>
      <c r="I260" s="21">
        <v>0</v>
      </c>
      <c r="J260" s="16" t="s">
        <v>122</v>
      </c>
      <c r="K260" s="16" t="s">
        <v>37</v>
      </c>
      <c r="L260" s="17" t="s">
        <v>36</v>
      </c>
      <c r="M260" s="16" t="s">
        <v>37</v>
      </c>
      <c r="N260" s="16" t="s">
        <v>38</v>
      </c>
      <c r="O260" s="16" t="s">
        <v>39</v>
      </c>
      <c r="P260" s="16" t="s">
        <v>40</v>
      </c>
      <c r="Q260" s="62">
        <v>166</v>
      </c>
      <c r="R260" s="79" t="s">
        <v>1850</v>
      </c>
      <c r="S260" s="16">
        <v>200</v>
      </c>
      <c r="T260" s="33">
        <v>200</v>
      </c>
      <c r="U260" s="33">
        <f t="shared" si="6"/>
        <v>40000</v>
      </c>
      <c r="V260" s="22">
        <f t="shared" si="7"/>
        <v>44800.000000000007</v>
      </c>
      <c r="W260" s="23"/>
      <c r="X260" s="24">
        <v>2017</v>
      </c>
      <c r="Y260" s="24"/>
      <c r="Z260" s="18"/>
      <c r="AA260" s="18"/>
      <c r="AB260" s="18"/>
      <c r="AC260" s="18"/>
    </row>
    <row r="261" spans="2:29" ht="12.75" customHeight="1" x14ac:dyDescent="0.25">
      <c r="B261" s="58" t="s">
        <v>391</v>
      </c>
      <c r="C261" s="16" t="s">
        <v>31</v>
      </c>
      <c r="D261" s="16" t="s">
        <v>468</v>
      </c>
      <c r="E261" s="79" t="s">
        <v>2780</v>
      </c>
      <c r="F261" s="79" t="s">
        <v>2779</v>
      </c>
      <c r="G261" s="82" t="s">
        <v>1750</v>
      </c>
      <c r="H261" s="20" t="s">
        <v>33</v>
      </c>
      <c r="I261" s="21">
        <v>0</v>
      </c>
      <c r="J261" s="16" t="s">
        <v>34</v>
      </c>
      <c r="K261" s="16" t="s">
        <v>44</v>
      </c>
      <c r="L261" s="17" t="s">
        <v>2447</v>
      </c>
      <c r="M261" s="16" t="s">
        <v>37</v>
      </c>
      <c r="N261" s="16" t="s">
        <v>38</v>
      </c>
      <c r="O261" s="16" t="s">
        <v>39</v>
      </c>
      <c r="P261" s="16" t="s">
        <v>40</v>
      </c>
      <c r="Q261" s="62">
        <v>796</v>
      </c>
      <c r="R261" s="20" t="s">
        <v>42</v>
      </c>
      <c r="S261" s="16">
        <v>2</v>
      </c>
      <c r="T261" s="33">
        <v>38000</v>
      </c>
      <c r="U261" s="33">
        <f t="shared" si="6"/>
        <v>76000</v>
      </c>
      <c r="V261" s="22">
        <f t="shared" si="7"/>
        <v>85120.000000000015</v>
      </c>
      <c r="W261" s="23"/>
      <c r="X261" s="24">
        <v>2017</v>
      </c>
      <c r="Y261" s="24"/>
      <c r="Z261" s="18"/>
      <c r="AA261" s="18"/>
      <c r="AB261" s="18"/>
      <c r="AC261" s="18"/>
    </row>
    <row r="262" spans="2:29" ht="12.75" customHeight="1" x14ac:dyDescent="0.25">
      <c r="B262" s="58" t="s">
        <v>392</v>
      </c>
      <c r="C262" s="16" t="s">
        <v>31</v>
      </c>
      <c r="D262" s="16" t="s">
        <v>1675</v>
      </c>
      <c r="E262" s="54" t="s">
        <v>2781</v>
      </c>
      <c r="F262" s="79" t="s">
        <v>2782</v>
      </c>
      <c r="G262" s="79" t="s">
        <v>1751</v>
      </c>
      <c r="H262" s="20" t="s">
        <v>33</v>
      </c>
      <c r="I262" s="21">
        <v>0</v>
      </c>
      <c r="J262" s="16" t="s">
        <v>34</v>
      </c>
      <c r="K262" s="16" t="s">
        <v>44</v>
      </c>
      <c r="L262" s="17" t="s">
        <v>2446</v>
      </c>
      <c r="M262" s="16" t="s">
        <v>37</v>
      </c>
      <c r="N262" s="16" t="s">
        <v>38</v>
      </c>
      <c r="O262" s="16" t="s">
        <v>39</v>
      </c>
      <c r="P262" s="16" t="s">
        <v>40</v>
      </c>
      <c r="Q262" s="62">
        <v>796</v>
      </c>
      <c r="R262" s="20" t="s">
        <v>42</v>
      </c>
      <c r="S262" s="16">
        <v>4</v>
      </c>
      <c r="T262" s="33">
        <v>5628.88</v>
      </c>
      <c r="U262" s="33">
        <f t="shared" si="6"/>
        <v>22515.52</v>
      </c>
      <c r="V262" s="22">
        <f t="shared" si="7"/>
        <v>25217.382400000002</v>
      </c>
      <c r="W262" s="23"/>
      <c r="X262" s="24">
        <v>2017</v>
      </c>
      <c r="Y262" s="24"/>
      <c r="Z262" s="18"/>
      <c r="AA262" s="18"/>
      <c r="AB262" s="18"/>
      <c r="AC262" s="18"/>
    </row>
    <row r="263" spans="2:29" ht="12.75" customHeight="1" x14ac:dyDescent="0.25">
      <c r="B263" s="58" t="s">
        <v>393</v>
      </c>
      <c r="C263" s="16" t="s">
        <v>31</v>
      </c>
      <c r="D263" s="16" t="s">
        <v>1676</v>
      </c>
      <c r="E263" s="79" t="s">
        <v>524</v>
      </c>
      <c r="F263" s="79" t="s">
        <v>2818</v>
      </c>
      <c r="G263" s="79" t="s">
        <v>1752</v>
      </c>
      <c r="H263" s="20" t="s">
        <v>33</v>
      </c>
      <c r="I263" s="21">
        <v>0</v>
      </c>
      <c r="J263" s="16" t="s">
        <v>122</v>
      </c>
      <c r="K263" s="16" t="s">
        <v>37</v>
      </c>
      <c r="L263" s="17" t="s">
        <v>45</v>
      </c>
      <c r="M263" s="16" t="s">
        <v>37</v>
      </c>
      <c r="N263" s="16" t="s">
        <v>38</v>
      </c>
      <c r="O263" s="16" t="s">
        <v>39</v>
      </c>
      <c r="P263" s="16" t="s">
        <v>40</v>
      </c>
      <c r="Q263" s="62">
        <v>796</v>
      </c>
      <c r="R263" s="20" t="s">
        <v>42</v>
      </c>
      <c r="S263" s="16">
        <v>8</v>
      </c>
      <c r="T263" s="33">
        <v>30000</v>
      </c>
      <c r="U263" s="33">
        <f t="shared" si="6"/>
        <v>240000</v>
      </c>
      <c r="V263" s="22">
        <f t="shared" si="7"/>
        <v>268800</v>
      </c>
      <c r="W263" s="23"/>
      <c r="X263" s="24">
        <v>2017</v>
      </c>
      <c r="Y263" s="24"/>
      <c r="Z263" s="18"/>
      <c r="AA263" s="18"/>
      <c r="AB263" s="18"/>
      <c r="AC263" s="18"/>
    </row>
    <row r="264" spans="2:29" ht="12.75" customHeight="1" x14ac:dyDescent="0.25">
      <c r="B264" s="58" t="s">
        <v>394</v>
      </c>
      <c r="C264" s="16" t="s">
        <v>31</v>
      </c>
      <c r="D264" s="16" t="s">
        <v>1677</v>
      </c>
      <c r="E264" s="79" t="s">
        <v>524</v>
      </c>
      <c r="F264" s="79" t="s">
        <v>2822</v>
      </c>
      <c r="G264" s="79" t="s">
        <v>1753</v>
      </c>
      <c r="H264" s="20" t="s">
        <v>33</v>
      </c>
      <c r="I264" s="21">
        <v>0</v>
      </c>
      <c r="J264" s="16" t="s">
        <v>122</v>
      </c>
      <c r="K264" s="16" t="s">
        <v>37</v>
      </c>
      <c r="L264" s="17" t="s">
        <v>45</v>
      </c>
      <c r="M264" s="16" t="s">
        <v>37</v>
      </c>
      <c r="N264" s="16" t="s">
        <v>38</v>
      </c>
      <c r="O264" s="16" t="s">
        <v>39</v>
      </c>
      <c r="P264" s="16" t="s">
        <v>40</v>
      </c>
      <c r="Q264" s="62">
        <v>796</v>
      </c>
      <c r="R264" s="20" t="s">
        <v>42</v>
      </c>
      <c r="S264" s="16">
        <v>8</v>
      </c>
      <c r="T264" s="33">
        <v>5852.87</v>
      </c>
      <c r="U264" s="33">
        <f t="shared" si="6"/>
        <v>46822.96</v>
      </c>
      <c r="V264" s="22">
        <f t="shared" si="7"/>
        <v>52441.715200000006</v>
      </c>
      <c r="W264" s="23"/>
      <c r="X264" s="24">
        <v>2017</v>
      </c>
      <c r="Y264" s="24"/>
      <c r="Z264" s="18"/>
      <c r="AA264" s="18"/>
      <c r="AB264" s="18"/>
      <c r="AC264" s="18"/>
    </row>
    <row r="265" spans="2:29" ht="12.75" customHeight="1" x14ac:dyDescent="0.25">
      <c r="B265" s="58" t="s">
        <v>395</v>
      </c>
      <c r="C265" s="16" t="s">
        <v>31</v>
      </c>
      <c r="D265" s="16" t="s">
        <v>951</v>
      </c>
      <c r="E265" s="54" t="s">
        <v>1730</v>
      </c>
      <c r="F265" s="79" t="s">
        <v>952</v>
      </c>
      <c r="G265" s="79" t="s">
        <v>1754</v>
      </c>
      <c r="H265" s="20" t="s">
        <v>33</v>
      </c>
      <c r="I265" s="21">
        <v>0</v>
      </c>
      <c r="J265" s="16" t="s">
        <v>34</v>
      </c>
      <c r="K265" s="16" t="s">
        <v>44</v>
      </c>
      <c r="L265" s="17" t="s">
        <v>2446</v>
      </c>
      <c r="M265" s="16" t="s">
        <v>37</v>
      </c>
      <c r="N265" s="16" t="s">
        <v>38</v>
      </c>
      <c r="O265" s="16" t="s">
        <v>39</v>
      </c>
      <c r="P265" s="16" t="s">
        <v>40</v>
      </c>
      <c r="Q265" s="62">
        <v>112</v>
      </c>
      <c r="R265" s="83" t="s">
        <v>62</v>
      </c>
      <c r="S265" s="16">
        <v>150</v>
      </c>
      <c r="T265" s="33">
        <v>2500</v>
      </c>
      <c r="U265" s="33">
        <f t="shared" si="6"/>
        <v>375000</v>
      </c>
      <c r="V265" s="22">
        <f t="shared" si="7"/>
        <v>420000.00000000006</v>
      </c>
      <c r="W265" s="23"/>
      <c r="X265" s="24">
        <v>2017</v>
      </c>
      <c r="Y265" s="24"/>
      <c r="Z265" s="18"/>
      <c r="AA265" s="18"/>
      <c r="AB265" s="18"/>
      <c r="AC265" s="18"/>
    </row>
    <row r="266" spans="2:29" ht="12.75" customHeight="1" x14ac:dyDescent="0.25">
      <c r="B266" s="58" t="s">
        <v>396</v>
      </c>
      <c r="C266" s="16" t="s">
        <v>31</v>
      </c>
      <c r="D266" s="16" t="s">
        <v>1678</v>
      </c>
      <c r="E266" s="54" t="s">
        <v>2783</v>
      </c>
      <c r="F266" s="79" t="s">
        <v>2784</v>
      </c>
      <c r="G266" s="79" t="s">
        <v>1755</v>
      </c>
      <c r="H266" s="20" t="s">
        <v>33</v>
      </c>
      <c r="I266" s="21">
        <v>0</v>
      </c>
      <c r="J266" s="16" t="s">
        <v>34</v>
      </c>
      <c r="K266" s="16" t="s">
        <v>44</v>
      </c>
      <c r="L266" s="17" t="s">
        <v>2446</v>
      </c>
      <c r="M266" s="16" t="s">
        <v>37</v>
      </c>
      <c r="N266" s="16" t="s">
        <v>38</v>
      </c>
      <c r="O266" s="16" t="s">
        <v>39</v>
      </c>
      <c r="P266" s="16" t="s">
        <v>40</v>
      </c>
      <c r="Q266" s="62">
        <v>796</v>
      </c>
      <c r="R266" s="20" t="s">
        <v>42</v>
      </c>
      <c r="S266" s="16">
        <v>10</v>
      </c>
      <c r="T266" s="33">
        <v>18000</v>
      </c>
      <c r="U266" s="33">
        <f t="shared" si="6"/>
        <v>180000</v>
      </c>
      <c r="V266" s="22">
        <f t="shared" si="7"/>
        <v>201600.00000000003</v>
      </c>
      <c r="W266" s="23"/>
      <c r="X266" s="24">
        <v>2017</v>
      </c>
      <c r="Y266" s="24"/>
      <c r="Z266" s="18"/>
      <c r="AA266" s="18"/>
      <c r="AB266" s="18"/>
      <c r="AC266" s="18"/>
    </row>
    <row r="267" spans="2:29" ht="12.75" customHeight="1" x14ac:dyDescent="0.25">
      <c r="B267" s="58" t="s">
        <v>398</v>
      </c>
      <c r="C267" s="16" t="s">
        <v>31</v>
      </c>
      <c r="D267" s="16" t="s">
        <v>1679</v>
      </c>
      <c r="E267" s="54" t="s">
        <v>2783</v>
      </c>
      <c r="F267" s="79" t="s">
        <v>2785</v>
      </c>
      <c r="G267" s="79" t="s">
        <v>1756</v>
      </c>
      <c r="H267" s="20" t="s">
        <v>33</v>
      </c>
      <c r="I267" s="21">
        <v>0</v>
      </c>
      <c r="J267" s="16" t="s">
        <v>122</v>
      </c>
      <c r="K267" s="16" t="s">
        <v>37</v>
      </c>
      <c r="L267" s="17" t="s">
        <v>2446</v>
      </c>
      <c r="M267" s="16" t="s">
        <v>37</v>
      </c>
      <c r="N267" s="16" t="s">
        <v>38</v>
      </c>
      <c r="O267" s="16" t="s">
        <v>39</v>
      </c>
      <c r="P267" s="16" t="s">
        <v>40</v>
      </c>
      <c r="Q267" s="62">
        <v>796</v>
      </c>
      <c r="R267" s="20" t="s">
        <v>42</v>
      </c>
      <c r="S267" s="16">
        <v>6</v>
      </c>
      <c r="T267" s="33">
        <v>15000</v>
      </c>
      <c r="U267" s="33">
        <f t="shared" si="6"/>
        <v>90000</v>
      </c>
      <c r="V267" s="22">
        <f t="shared" si="7"/>
        <v>100800.00000000001</v>
      </c>
      <c r="W267" s="23"/>
      <c r="X267" s="24">
        <v>2017</v>
      </c>
      <c r="Y267" s="24"/>
      <c r="Z267" s="18"/>
      <c r="AA267" s="18"/>
      <c r="AB267" s="18"/>
      <c r="AC267" s="18"/>
    </row>
    <row r="268" spans="2:29" ht="12.75" customHeight="1" x14ac:dyDescent="0.25">
      <c r="B268" s="58" t="s">
        <v>399</v>
      </c>
      <c r="C268" s="16" t="s">
        <v>31</v>
      </c>
      <c r="D268" s="16" t="s">
        <v>98</v>
      </c>
      <c r="E268" s="54" t="s">
        <v>2786</v>
      </c>
      <c r="F268" s="79" t="s">
        <v>2583</v>
      </c>
      <c r="G268" s="79" t="s">
        <v>1757</v>
      </c>
      <c r="H268" s="20" t="s">
        <v>33</v>
      </c>
      <c r="I268" s="21">
        <v>0</v>
      </c>
      <c r="J268" s="16" t="s">
        <v>34</v>
      </c>
      <c r="K268" s="16" t="s">
        <v>44</v>
      </c>
      <c r="L268" s="17" t="s">
        <v>36</v>
      </c>
      <c r="M268" s="16" t="s">
        <v>37</v>
      </c>
      <c r="N268" s="16" t="s">
        <v>38</v>
      </c>
      <c r="O268" s="16" t="s">
        <v>39</v>
      </c>
      <c r="P268" s="16" t="s">
        <v>40</v>
      </c>
      <c r="Q268" s="62">
        <v>796</v>
      </c>
      <c r="R268" s="20" t="s">
        <v>42</v>
      </c>
      <c r="S268" s="16">
        <v>20</v>
      </c>
      <c r="T268" s="33">
        <v>1068.27</v>
      </c>
      <c r="U268" s="33">
        <f t="shared" si="6"/>
        <v>21365.4</v>
      </c>
      <c r="V268" s="22">
        <f t="shared" si="7"/>
        <v>23929.248000000003</v>
      </c>
      <c r="W268" s="23"/>
      <c r="X268" s="24">
        <v>2017</v>
      </c>
      <c r="Y268" s="24"/>
      <c r="Z268" s="18"/>
      <c r="AA268" s="18"/>
      <c r="AB268" s="18"/>
      <c r="AC268" s="18"/>
    </row>
    <row r="269" spans="2:29" ht="12.75" customHeight="1" x14ac:dyDescent="0.25">
      <c r="B269" s="58" t="s">
        <v>401</v>
      </c>
      <c r="C269" s="16" t="s">
        <v>31</v>
      </c>
      <c r="D269" s="16" t="s">
        <v>1680</v>
      </c>
      <c r="E269" s="54" t="s">
        <v>2597</v>
      </c>
      <c r="F269" s="84" t="s">
        <v>2787</v>
      </c>
      <c r="G269" s="85" t="s">
        <v>1758</v>
      </c>
      <c r="H269" s="20" t="s">
        <v>33</v>
      </c>
      <c r="I269" s="21">
        <v>0</v>
      </c>
      <c r="J269" s="16" t="s">
        <v>34</v>
      </c>
      <c r="K269" s="16" t="s">
        <v>44</v>
      </c>
      <c r="L269" s="17" t="s">
        <v>36</v>
      </c>
      <c r="M269" s="16" t="s">
        <v>37</v>
      </c>
      <c r="N269" s="16" t="s">
        <v>38</v>
      </c>
      <c r="O269" s="16" t="s">
        <v>39</v>
      </c>
      <c r="P269" s="16" t="s">
        <v>40</v>
      </c>
      <c r="Q269" s="62">
        <v>6</v>
      </c>
      <c r="R269" s="80" t="s">
        <v>87</v>
      </c>
      <c r="S269" s="16">
        <v>100</v>
      </c>
      <c r="T269" s="33">
        <v>1000</v>
      </c>
      <c r="U269" s="33">
        <f t="shared" si="6"/>
        <v>100000</v>
      </c>
      <c r="V269" s="22">
        <f t="shared" si="7"/>
        <v>112000.00000000001</v>
      </c>
      <c r="W269" s="23"/>
      <c r="X269" s="24">
        <v>2017</v>
      </c>
      <c r="Y269" s="24"/>
      <c r="Z269" s="18"/>
      <c r="AA269" s="18"/>
      <c r="AB269" s="18"/>
      <c r="AC269" s="18"/>
    </row>
    <row r="270" spans="2:29" ht="12.75" customHeight="1" x14ac:dyDescent="0.25">
      <c r="B270" s="58" t="s">
        <v>402</v>
      </c>
      <c r="C270" s="16" t="s">
        <v>31</v>
      </c>
      <c r="D270" s="16" t="s">
        <v>905</v>
      </c>
      <c r="E270" s="79" t="s">
        <v>2789</v>
      </c>
      <c r="F270" s="79" t="s">
        <v>2788</v>
      </c>
      <c r="G270" s="79" t="s">
        <v>1759</v>
      </c>
      <c r="H270" s="20" t="s">
        <v>33</v>
      </c>
      <c r="I270" s="21">
        <v>0</v>
      </c>
      <c r="J270" s="16" t="s">
        <v>122</v>
      </c>
      <c r="K270" s="16" t="s">
        <v>37</v>
      </c>
      <c r="L270" s="17" t="s">
        <v>2441</v>
      </c>
      <c r="M270" s="16" t="s">
        <v>37</v>
      </c>
      <c r="N270" s="16" t="s">
        <v>38</v>
      </c>
      <c r="O270" s="16" t="s">
        <v>39</v>
      </c>
      <c r="P270" s="16" t="s">
        <v>40</v>
      </c>
      <c r="Q270" s="62">
        <v>796</v>
      </c>
      <c r="R270" s="20" t="s">
        <v>42</v>
      </c>
      <c r="S270" s="16">
        <v>3</v>
      </c>
      <c r="T270" s="33">
        <v>10000</v>
      </c>
      <c r="U270" s="33">
        <f t="shared" ref="U270:U333" si="8">T270*S270</f>
        <v>30000</v>
      </c>
      <c r="V270" s="22">
        <f t="shared" ref="V270:V333" si="9">U270*1.12</f>
        <v>33600</v>
      </c>
      <c r="W270" s="23"/>
      <c r="X270" s="24">
        <v>2017</v>
      </c>
      <c r="Y270" s="24"/>
      <c r="Z270" s="18"/>
      <c r="AA270" s="18"/>
      <c r="AB270" s="18"/>
      <c r="AC270" s="18"/>
    </row>
    <row r="271" spans="2:29" ht="12.75" customHeight="1" x14ac:dyDescent="0.25">
      <c r="B271" s="58" t="s">
        <v>403</v>
      </c>
      <c r="C271" s="16" t="s">
        <v>31</v>
      </c>
      <c r="D271" s="16" t="s">
        <v>1681</v>
      </c>
      <c r="E271" s="79" t="s">
        <v>2790</v>
      </c>
      <c r="F271" s="79" t="s">
        <v>2791</v>
      </c>
      <c r="G271" s="79" t="s">
        <v>1760</v>
      </c>
      <c r="H271" s="20" t="s">
        <v>33</v>
      </c>
      <c r="I271" s="21">
        <v>0</v>
      </c>
      <c r="J271" s="16" t="s">
        <v>34</v>
      </c>
      <c r="K271" s="16" t="s">
        <v>44</v>
      </c>
      <c r="L271" s="17" t="s">
        <v>1292</v>
      </c>
      <c r="M271" s="16" t="s">
        <v>37</v>
      </c>
      <c r="N271" s="16" t="s">
        <v>38</v>
      </c>
      <c r="O271" s="16" t="s">
        <v>39</v>
      </c>
      <c r="P271" s="16" t="s">
        <v>40</v>
      </c>
      <c r="Q271" s="62">
        <v>166</v>
      </c>
      <c r="R271" s="79" t="s">
        <v>1850</v>
      </c>
      <c r="S271" s="16">
        <v>2</v>
      </c>
      <c r="T271" s="33">
        <v>327.57</v>
      </c>
      <c r="U271" s="33">
        <f t="shared" si="8"/>
        <v>655.14</v>
      </c>
      <c r="V271" s="22">
        <f t="shared" si="9"/>
        <v>733.7568</v>
      </c>
      <c r="W271" s="23"/>
      <c r="X271" s="24">
        <v>2017</v>
      </c>
      <c r="Y271" s="24"/>
      <c r="Z271" s="18"/>
      <c r="AA271" s="18"/>
      <c r="AB271" s="18"/>
      <c r="AC271" s="18"/>
    </row>
    <row r="272" spans="2:29" ht="12.75" customHeight="1" x14ac:dyDescent="0.25">
      <c r="B272" s="58" t="s">
        <v>404</v>
      </c>
      <c r="C272" s="16" t="s">
        <v>31</v>
      </c>
      <c r="D272" s="16" t="s">
        <v>376</v>
      </c>
      <c r="E272" s="54" t="s">
        <v>2792</v>
      </c>
      <c r="F272" s="79" t="s">
        <v>377</v>
      </c>
      <c r="G272" s="79" t="s">
        <v>1761</v>
      </c>
      <c r="H272" s="20" t="s">
        <v>33</v>
      </c>
      <c r="I272" s="21">
        <v>0</v>
      </c>
      <c r="J272" s="16" t="s">
        <v>34</v>
      </c>
      <c r="K272" s="16" t="s">
        <v>44</v>
      </c>
      <c r="L272" s="17" t="s">
        <v>2441</v>
      </c>
      <c r="M272" s="16" t="s">
        <v>37</v>
      </c>
      <c r="N272" s="16" t="s">
        <v>38</v>
      </c>
      <c r="O272" s="16" t="s">
        <v>39</v>
      </c>
      <c r="P272" s="16" t="s">
        <v>40</v>
      </c>
      <c r="Q272" s="62">
        <v>55</v>
      </c>
      <c r="R272" s="83" t="s">
        <v>80</v>
      </c>
      <c r="S272" s="16">
        <v>2</v>
      </c>
      <c r="T272" s="33">
        <v>6277</v>
      </c>
      <c r="U272" s="33">
        <f t="shared" si="8"/>
        <v>12554</v>
      </c>
      <c r="V272" s="22">
        <f t="shared" si="9"/>
        <v>14060.480000000001</v>
      </c>
      <c r="W272" s="23"/>
      <c r="X272" s="24">
        <v>2017</v>
      </c>
      <c r="Y272" s="24"/>
      <c r="Z272" s="18"/>
      <c r="AA272" s="18"/>
      <c r="AB272" s="18"/>
      <c r="AC272" s="18"/>
    </row>
    <row r="273" spans="2:29" ht="12.75" customHeight="1" x14ac:dyDescent="0.25">
      <c r="B273" s="58" t="s">
        <v>407</v>
      </c>
      <c r="C273" s="16" t="s">
        <v>31</v>
      </c>
      <c r="D273" s="16" t="s">
        <v>1682</v>
      </c>
      <c r="E273" s="54" t="s">
        <v>960</v>
      </c>
      <c r="F273" s="79" t="s">
        <v>2819</v>
      </c>
      <c r="G273" s="79" t="s">
        <v>1762</v>
      </c>
      <c r="H273" s="20" t="s">
        <v>33</v>
      </c>
      <c r="I273" s="21">
        <v>0</v>
      </c>
      <c r="J273" s="16" t="s">
        <v>122</v>
      </c>
      <c r="K273" s="16" t="s">
        <v>37</v>
      </c>
      <c r="L273" s="17" t="s">
        <v>45</v>
      </c>
      <c r="M273" s="16" t="s">
        <v>37</v>
      </c>
      <c r="N273" s="16" t="s">
        <v>38</v>
      </c>
      <c r="O273" s="16" t="s">
        <v>39</v>
      </c>
      <c r="P273" s="16" t="s">
        <v>40</v>
      </c>
      <c r="Q273" s="62">
        <v>112</v>
      </c>
      <c r="R273" s="83" t="s">
        <v>62</v>
      </c>
      <c r="S273" s="16">
        <f>400-200</f>
        <v>200</v>
      </c>
      <c r="T273" s="33">
        <v>980</v>
      </c>
      <c r="U273" s="33">
        <f t="shared" si="8"/>
        <v>196000</v>
      </c>
      <c r="V273" s="22">
        <f t="shared" si="9"/>
        <v>219520.00000000003</v>
      </c>
      <c r="W273" s="23"/>
      <c r="X273" s="24">
        <v>2017</v>
      </c>
      <c r="Y273" s="24"/>
      <c r="Z273" s="18"/>
      <c r="AA273" s="18"/>
      <c r="AB273" s="18"/>
      <c r="AC273" s="18"/>
    </row>
    <row r="274" spans="2:29" ht="12.75" customHeight="1" x14ac:dyDescent="0.25">
      <c r="B274" s="58" t="s">
        <v>408</v>
      </c>
      <c r="C274" s="16" t="s">
        <v>31</v>
      </c>
      <c r="D274" s="16" t="s">
        <v>1683</v>
      </c>
      <c r="E274" s="79" t="s">
        <v>445</v>
      </c>
      <c r="F274" s="79" t="s">
        <v>2793</v>
      </c>
      <c r="G274" s="79" t="s">
        <v>1763</v>
      </c>
      <c r="H274" s="20" t="s">
        <v>33</v>
      </c>
      <c r="I274" s="21">
        <v>0</v>
      </c>
      <c r="J274" s="16" t="s">
        <v>34</v>
      </c>
      <c r="K274" s="16" t="s">
        <v>44</v>
      </c>
      <c r="L274" s="17" t="s">
        <v>2450</v>
      </c>
      <c r="M274" s="16" t="s">
        <v>37</v>
      </c>
      <c r="N274" s="16" t="s">
        <v>38</v>
      </c>
      <c r="O274" s="16" t="s">
        <v>39</v>
      </c>
      <c r="P274" s="16" t="s">
        <v>40</v>
      </c>
      <c r="Q274" s="62">
        <v>796</v>
      </c>
      <c r="R274" s="20" t="s">
        <v>42</v>
      </c>
      <c r="S274" s="16">
        <v>1</v>
      </c>
      <c r="T274" s="33">
        <v>70000</v>
      </c>
      <c r="U274" s="33">
        <f t="shared" si="8"/>
        <v>70000</v>
      </c>
      <c r="V274" s="22">
        <f t="shared" si="9"/>
        <v>78400.000000000015</v>
      </c>
      <c r="W274" s="23"/>
      <c r="X274" s="24">
        <v>2017</v>
      </c>
      <c r="Y274" s="24"/>
      <c r="Z274" s="18"/>
      <c r="AA274" s="18"/>
      <c r="AB274" s="18"/>
      <c r="AC274" s="18"/>
    </row>
    <row r="275" spans="2:29" ht="12.75" customHeight="1" x14ac:dyDescent="0.25">
      <c r="B275" s="58" t="s">
        <v>409</v>
      </c>
      <c r="C275" s="16" t="s">
        <v>31</v>
      </c>
      <c r="D275" s="16" t="s">
        <v>1851</v>
      </c>
      <c r="E275" s="79" t="s">
        <v>2824</v>
      </c>
      <c r="F275" s="79" t="s">
        <v>2823</v>
      </c>
      <c r="G275" s="79" t="s">
        <v>1764</v>
      </c>
      <c r="H275" s="20" t="s">
        <v>33</v>
      </c>
      <c r="I275" s="21">
        <v>0</v>
      </c>
      <c r="J275" s="16" t="s">
        <v>34</v>
      </c>
      <c r="K275" s="16" t="s">
        <v>44</v>
      </c>
      <c r="L275" s="17" t="s">
        <v>2450</v>
      </c>
      <c r="M275" s="16" t="s">
        <v>37</v>
      </c>
      <c r="N275" s="16" t="s">
        <v>38</v>
      </c>
      <c r="O275" s="16" t="s">
        <v>39</v>
      </c>
      <c r="P275" s="16" t="s">
        <v>40</v>
      </c>
      <c r="Q275" s="62">
        <v>113</v>
      </c>
      <c r="R275" s="80" t="s">
        <v>133</v>
      </c>
      <c r="S275" s="16">
        <v>300</v>
      </c>
      <c r="T275" s="33">
        <v>1245.4100000000001</v>
      </c>
      <c r="U275" s="33">
        <f t="shared" si="8"/>
        <v>373623</v>
      </c>
      <c r="V275" s="22">
        <f t="shared" si="9"/>
        <v>418457.76000000007</v>
      </c>
      <c r="W275" s="23"/>
      <c r="X275" s="24">
        <v>2017</v>
      </c>
      <c r="Y275" s="24"/>
      <c r="Z275" s="18"/>
      <c r="AA275" s="18"/>
      <c r="AB275" s="18"/>
      <c r="AC275" s="18"/>
    </row>
    <row r="276" spans="2:29" ht="12.75" customHeight="1" x14ac:dyDescent="0.25">
      <c r="B276" s="58" t="s">
        <v>411</v>
      </c>
      <c r="C276" s="16" t="s">
        <v>31</v>
      </c>
      <c r="D276" s="16" t="s">
        <v>582</v>
      </c>
      <c r="E276" s="54" t="s">
        <v>2003</v>
      </c>
      <c r="F276" s="84" t="s">
        <v>583</v>
      </c>
      <c r="G276" s="85" t="s">
        <v>1765</v>
      </c>
      <c r="H276" s="20" t="s">
        <v>33</v>
      </c>
      <c r="I276" s="21">
        <v>0</v>
      </c>
      <c r="J276" s="16" t="s">
        <v>122</v>
      </c>
      <c r="K276" s="16" t="s">
        <v>37</v>
      </c>
      <c r="L276" s="17" t="s">
        <v>2451</v>
      </c>
      <c r="M276" s="16" t="s">
        <v>37</v>
      </c>
      <c r="N276" s="16" t="s">
        <v>38</v>
      </c>
      <c r="O276" s="16" t="s">
        <v>39</v>
      </c>
      <c r="P276" s="16" t="s">
        <v>40</v>
      </c>
      <c r="Q276" s="62">
        <v>796</v>
      </c>
      <c r="R276" s="20" t="s">
        <v>42</v>
      </c>
      <c r="S276" s="16">
        <v>30</v>
      </c>
      <c r="T276" s="33">
        <v>533.4</v>
      </c>
      <c r="U276" s="33">
        <f t="shared" si="8"/>
        <v>16002</v>
      </c>
      <c r="V276" s="22">
        <f t="shared" si="9"/>
        <v>17922.240000000002</v>
      </c>
      <c r="W276" s="23"/>
      <c r="X276" s="24">
        <v>2017</v>
      </c>
      <c r="Y276" s="24"/>
      <c r="Z276" s="18"/>
      <c r="AA276" s="18"/>
      <c r="AB276" s="18"/>
      <c r="AC276" s="18"/>
    </row>
    <row r="277" spans="2:29" ht="12.75" customHeight="1" x14ac:dyDescent="0.25">
      <c r="B277" s="58" t="s">
        <v>413</v>
      </c>
      <c r="C277" s="16" t="s">
        <v>31</v>
      </c>
      <c r="D277" s="16" t="s">
        <v>582</v>
      </c>
      <c r="E277" s="54" t="s">
        <v>2003</v>
      </c>
      <c r="F277" s="84" t="s">
        <v>583</v>
      </c>
      <c r="G277" s="85" t="s">
        <v>1766</v>
      </c>
      <c r="H277" s="20" t="s">
        <v>33</v>
      </c>
      <c r="I277" s="21">
        <v>0</v>
      </c>
      <c r="J277" s="16" t="s">
        <v>34</v>
      </c>
      <c r="K277" s="16" t="s">
        <v>44</v>
      </c>
      <c r="L277" s="17" t="s">
        <v>2451</v>
      </c>
      <c r="M277" s="16" t="s">
        <v>37</v>
      </c>
      <c r="N277" s="16" t="s">
        <v>38</v>
      </c>
      <c r="O277" s="16" t="s">
        <v>39</v>
      </c>
      <c r="P277" s="16" t="s">
        <v>40</v>
      </c>
      <c r="Q277" s="62">
        <v>796</v>
      </c>
      <c r="R277" s="20" t="s">
        <v>42</v>
      </c>
      <c r="S277" s="16">
        <v>30</v>
      </c>
      <c r="T277" s="33">
        <v>541.55999999999995</v>
      </c>
      <c r="U277" s="33">
        <f t="shared" si="8"/>
        <v>16246.8</v>
      </c>
      <c r="V277" s="22">
        <f t="shared" si="9"/>
        <v>18196.416000000001</v>
      </c>
      <c r="W277" s="23"/>
      <c r="X277" s="24">
        <v>2017</v>
      </c>
      <c r="Y277" s="24"/>
      <c r="Z277" s="18"/>
      <c r="AA277" s="18"/>
      <c r="AB277" s="18"/>
      <c r="AC277" s="18"/>
    </row>
    <row r="278" spans="2:29" ht="12.75" customHeight="1" x14ac:dyDescent="0.25">
      <c r="B278" s="58" t="s">
        <v>415</v>
      </c>
      <c r="C278" s="16" t="s">
        <v>31</v>
      </c>
      <c r="D278" s="16" t="s">
        <v>1684</v>
      </c>
      <c r="E278" s="54" t="s">
        <v>2795</v>
      </c>
      <c r="F278" s="79" t="s">
        <v>2794</v>
      </c>
      <c r="G278" s="79" t="s">
        <v>1767</v>
      </c>
      <c r="H278" s="20" t="s">
        <v>33</v>
      </c>
      <c r="I278" s="21">
        <v>0</v>
      </c>
      <c r="J278" s="16" t="s">
        <v>34</v>
      </c>
      <c r="K278" s="16" t="s">
        <v>44</v>
      </c>
      <c r="L278" s="17" t="s">
        <v>2451</v>
      </c>
      <c r="M278" s="16" t="s">
        <v>37</v>
      </c>
      <c r="N278" s="16" t="s">
        <v>38</v>
      </c>
      <c r="O278" s="16" t="s">
        <v>39</v>
      </c>
      <c r="P278" s="16" t="s">
        <v>40</v>
      </c>
      <c r="Q278" s="62">
        <v>796</v>
      </c>
      <c r="R278" s="20" t="s">
        <v>42</v>
      </c>
      <c r="S278" s="16">
        <v>10</v>
      </c>
      <c r="T278" s="33">
        <v>9000</v>
      </c>
      <c r="U278" s="33">
        <f t="shared" si="8"/>
        <v>90000</v>
      </c>
      <c r="V278" s="22">
        <f t="shared" si="9"/>
        <v>100800.00000000001</v>
      </c>
      <c r="W278" s="23"/>
      <c r="X278" s="24">
        <v>2017</v>
      </c>
      <c r="Y278" s="24"/>
      <c r="Z278" s="18"/>
      <c r="AA278" s="18"/>
      <c r="AB278" s="18"/>
      <c r="AC278" s="18"/>
    </row>
    <row r="279" spans="2:29" ht="12.75" customHeight="1" x14ac:dyDescent="0.25">
      <c r="B279" s="58" t="s">
        <v>417</v>
      </c>
      <c r="C279" s="16" t="s">
        <v>31</v>
      </c>
      <c r="D279" s="16" t="s">
        <v>1685</v>
      </c>
      <c r="E279" s="54" t="s">
        <v>2796</v>
      </c>
      <c r="F279" s="79" t="s">
        <v>2797</v>
      </c>
      <c r="G279" s="79" t="s">
        <v>1768</v>
      </c>
      <c r="H279" s="20" t="s">
        <v>33</v>
      </c>
      <c r="I279" s="21">
        <v>0</v>
      </c>
      <c r="J279" s="16" t="s">
        <v>122</v>
      </c>
      <c r="K279" s="16" t="s">
        <v>37</v>
      </c>
      <c r="L279" s="17" t="s">
        <v>2451</v>
      </c>
      <c r="M279" s="16" t="s">
        <v>37</v>
      </c>
      <c r="N279" s="16" t="s">
        <v>38</v>
      </c>
      <c r="O279" s="16" t="s">
        <v>39</v>
      </c>
      <c r="P279" s="16" t="s">
        <v>40</v>
      </c>
      <c r="Q279" s="62">
        <v>796</v>
      </c>
      <c r="R279" s="20" t="s">
        <v>42</v>
      </c>
      <c r="S279" s="16">
        <v>5</v>
      </c>
      <c r="T279" s="33">
        <v>6200</v>
      </c>
      <c r="U279" s="33">
        <f t="shared" si="8"/>
        <v>31000</v>
      </c>
      <c r="V279" s="22">
        <f t="shared" si="9"/>
        <v>34720</v>
      </c>
      <c r="W279" s="23"/>
      <c r="X279" s="24">
        <v>2017</v>
      </c>
      <c r="Y279" s="24"/>
      <c r="Z279" s="18"/>
      <c r="AA279" s="18"/>
      <c r="AB279" s="18"/>
      <c r="AC279" s="18"/>
    </row>
    <row r="280" spans="2:29" ht="12.75" customHeight="1" x14ac:dyDescent="0.25">
      <c r="B280" s="58" t="s">
        <v>420</v>
      </c>
      <c r="C280" s="16" t="s">
        <v>31</v>
      </c>
      <c r="D280" s="16" t="s">
        <v>388</v>
      </c>
      <c r="E280" s="54" t="s">
        <v>274</v>
      </c>
      <c r="F280" s="78" t="s">
        <v>389</v>
      </c>
      <c r="G280" s="79" t="s">
        <v>1769</v>
      </c>
      <c r="H280" s="20" t="s">
        <v>33</v>
      </c>
      <c r="I280" s="21">
        <v>0</v>
      </c>
      <c r="J280" s="16" t="s">
        <v>34</v>
      </c>
      <c r="K280" s="16" t="s">
        <v>44</v>
      </c>
      <c r="L280" s="17" t="s">
        <v>45</v>
      </c>
      <c r="M280" s="16" t="s">
        <v>37</v>
      </c>
      <c r="N280" s="16" t="s">
        <v>38</v>
      </c>
      <c r="O280" s="16" t="s">
        <v>39</v>
      </c>
      <c r="P280" s="16" t="s">
        <v>40</v>
      </c>
      <c r="Q280" s="62">
        <v>839</v>
      </c>
      <c r="R280" s="80" t="s">
        <v>49</v>
      </c>
      <c r="S280" s="16">
        <v>2</v>
      </c>
      <c r="T280" s="33">
        <v>10334.6</v>
      </c>
      <c r="U280" s="33">
        <f t="shared" si="8"/>
        <v>20669.2</v>
      </c>
      <c r="V280" s="22">
        <f t="shared" si="9"/>
        <v>23149.504000000004</v>
      </c>
      <c r="W280" s="23"/>
      <c r="X280" s="24">
        <v>2017</v>
      </c>
      <c r="Y280" s="24"/>
      <c r="Z280" s="18"/>
      <c r="AA280" s="18"/>
      <c r="AB280" s="18"/>
      <c r="AC280" s="18"/>
    </row>
    <row r="281" spans="2:29" ht="12.75" customHeight="1" x14ac:dyDescent="0.25">
      <c r="B281" s="58" t="s">
        <v>421</v>
      </c>
      <c r="C281" s="16" t="s">
        <v>31</v>
      </c>
      <c r="D281" s="16" t="s">
        <v>1686</v>
      </c>
      <c r="E281" s="54" t="s">
        <v>2820</v>
      </c>
      <c r="F281" s="78" t="s">
        <v>2798</v>
      </c>
      <c r="G281" s="81" t="s">
        <v>1770</v>
      </c>
      <c r="H281" s="20" t="s">
        <v>33</v>
      </c>
      <c r="I281" s="21">
        <v>0</v>
      </c>
      <c r="J281" s="16" t="s">
        <v>34</v>
      </c>
      <c r="K281" s="16" t="s">
        <v>44</v>
      </c>
      <c r="L281" s="17" t="s">
        <v>90</v>
      </c>
      <c r="M281" s="16" t="s">
        <v>37</v>
      </c>
      <c r="N281" s="16" t="s">
        <v>38</v>
      </c>
      <c r="O281" s="16" t="s">
        <v>39</v>
      </c>
      <c r="P281" s="16" t="s">
        <v>40</v>
      </c>
      <c r="Q281" s="62">
        <v>166</v>
      </c>
      <c r="R281" s="79" t="s">
        <v>1850</v>
      </c>
      <c r="S281" s="16">
        <v>50</v>
      </c>
      <c r="T281" s="33">
        <v>1696.98</v>
      </c>
      <c r="U281" s="33">
        <f t="shared" si="8"/>
        <v>84849</v>
      </c>
      <c r="V281" s="22">
        <f t="shared" si="9"/>
        <v>95030.88</v>
      </c>
      <c r="W281" s="23"/>
      <c r="X281" s="24">
        <v>2017</v>
      </c>
      <c r="Y281" s="24"/>
      <c r="Z281" s="18"/>
      <c r="AA281" s="18"/>
      <c r="AB281" s="18"/>
      <c r="AC281" s="18"/>
    </row>
    <row r="282" spans="2:29" ht="12.75" customHeight="1" x14ac:dyDescent="0.25">
      <c r="B282" s="58" t="s">
        <v>422</v>
      </c>
      <c r="C282" s="16" t="s">
        <v>31</v>
      </c>
      <c r="D282" s="16" t="s">
        <v>1686</v>
      </c>
      <c r="E282" s="54" t="s">
        <v>2799</v>
      </c>
      <c r="F282" s="78" t="s">
        <v>2798</v>
      </c>
      <c r="G282" s="81" t="s">
        <v>1771</v>
      </c>
      <c r="H282" s="20" t="s">
        <v>33</v>
      </c>
      <c r="I282" s="21">
        <v>0</v>
      </c>
      <c r="J282" s="16" t="s">
        <v>122</v>
      </c>
      <c r="K282" s="16" t="s">
        <v>37</v>
      </c>
      <c r="L282" s="17" t="s">
        <v>90</v>
      </c>
      <c r="M282" s="16" t="s">
        <v>37</v>
      </c>
      <c r="N282" s="16" t="s">
        <v>38</v>
      </c>
      <c r="O282" s="16" t="s">
        <v>39</v>
      </c>
      <c r="P282" s="16" t="s">
        <v>40</v>
      </c>
      <c r="Q282" s="62">
        <v>166</v>
      </c>
      <c r="R282" s="79" t="s">
        <v>1850</v>
      </c>
      <c r="S282" s="16">
        <v>50</v>
      </c>
      <c r="T282" s="33">
        <v>1686.98</v>
      </c>
      <c r="U282" s="33">
        <f t="shared" si="8"/>
        <v>84349</v>
      </c>
      <c r="V282" s="22">
        <f t="shared" si="9"/>
        <v>94470.88</v>
      </c>
      <c r="W282" s="23"/>
      <c r="X282" s="24">
        <v>2017</v>
      </c>
      <c r="Y282" s="24"/>
      <c r="Z282" s="18"/>
      <c r="AA282" s="18"/>
      <c r="AB282" s="18"/>
      <c r="AC282" s="18"/>
    </row>
    <row r="283" spans="2:29" ht="12.75" customHeight="1" x14ac:dyDescent="0.25">
      <c r="B283" s="58" t="s">
        <v>423</v>
      </c>
      <c r="C283" s="16" t="s">
        <v>31</v>
      </c>
      <c r="D283" s="16" t="s">
        <v>1686</v>
      </c>
      <c r="E283" s="54" t="s">
        <v>2799</v>
      </c>
      <c r="F283" s="78" t="s">
        <v>2798</v>
      </c>
      <c r="G283" s="81" t="s">
        <v>1772</v>
      </c>
      <c r="H283" s="20" t="s">
        <v>33</v>
      </c>
      <c r="I283" s="21">
        <v>0</v>
      </c>
      <c r="J283" s="16" t="s">
        <v>34</v>
      </c>
      <c r="K283" s="16" t="s">
        <v>44</v>
      </c>
      <c r="L283" s="17" t="s">
        <v>90</v>
      </c>
      <c r="M283" s="16" t="s">
        <v>37</v>
      </c>
      <c r="N283" s="16" t="s">
        <v>38</v>
      </c>
      <c r="O283" s="16" t="s">
        <v>39</v>
      </c>
      <c r="P283" s="16" t="s">
        <v>40</v>
      </c>
      <c r="Q283" s="62">
        <v>166</v>
      </c>
      <c r="R283" s="79" t="s">
        <v>1850</v>
      </c>
      <c r="S283" s="16">
        <v>50</v>
      </c>
      <c r="T283" s="33">
        <v>1734.09</v>
      </c>
      <c r="U283" s="33">
        <f t="shared" si="8"/>
        <v>86704.5</v>
      </c>
      <c r="V283" s="22">
        <f t="shared" si="9"/>
        <v>97109.040000000008</v>
      </c>
      <c r="W283" s="23"/>
      <c r="X283" s="24">
        <v>2017</v>
      </c>
      <c r="Y283" s="24"/>
      <c r="Z283" s="18"/>
      <c r="AA283" s="18"/>
      <c r="AB283" s="18"/>
      <c r="AC283" s="18"/>
    </row>
    <row r="284" spans="2:29" ht="12.75" customHeight="1" x14ac:dyDescent="0.25">
      <c r="B284" s="58" t="s">
        <v>424</v>
      </c>
      <c r="C284" s="16" t="s">
        <v>31</v>
      </c>
      <c r="D284" s="16" t="s">
        <v>1686</v>
      </c>
      <c r="E284" s="54" t="s">
        <v>2799</v>
      </c>
      <c r="F284" s="78" t="s">
        <v>2798</v>
      </c>
      <c r="G284" s="81" t="s">
        <v>1773</v>
      </c>
      <c r="H284" s="20" t="s">
        <v>33</v>
      </c>
      <c r="I284" s="21">
        <v>0</v>
      </c>
      <c r="J284" s="16" t="s">
        <v>34</v>
      </c>
      <c r="K284" s="16" t="s">
        <v>44</v>
      </c>
      <c r="L284" s="17" t="s">
        <v>90</v>
      </c>
      <c r="M284" s="16" t="s">
        <v>37</v>
      </c>
      <c r="N284" s="16" t="s">
        <v>38</v>
      </c>
      <c r="O284" s="16" t="s">
        <v>39</v>
      </c>
      <c r="P284" s="16" t="s">
        <v>40</v>
      </c>
      <c r="Q284" s="62">
        <v>166</v>
      </c>
      <c r="R284" s="79" t="s">
        <v>1850</v>
      </c>
      <c r="S284" s="16">
        <v>50</v>
      </c>
      <c r="T284" s="33">
        <v>1699.4</v>
      </c>
      <c r="U284" s="33">
        <f t="shared" si="8"/>
        <v>84970</v>
      </c>
      <c r="V284" s="22">
        <f t="shared" si="9"/>
        <v>95166.400000000009</v>
      </c>
      <c r="W284" s="23"/>
      <c r="X284" s="24">
        <v>2017</v>
      </c>
      <c r="Y284" s="24"/>
      <c r="Z284" s="18"/>
      <c r="AA284" s="18"/>
      <c r="AB284" s="18"/>
      <c r="AC284" s="18"/>
    </row>
    <row r="285" spans="2:29" ht="12.75" customHeight="1" x14ac:dyDescent="0.25">
      <c r="B285" s="58" t="s">
        <v>425</v>
      </c>
      <c r="C285" s="16" t="s">
        <v>31</v>
      </c>
      <c r="D285" s="16" t="s">
        <v>1686</v>
      </c>
      <c r="E285" s="54" t="s">
        <v>2799</v>
      </c>
      <c r="F285" s="78" t="s">
        <v>2798</v>
      </c>
      <c r="G285" s="81" t="s">
        <v>1774</v>
      </c>
      <c r="H285" s="20" t="s">
        <v>33</v>
      </c>
      <c r="I285" s="21">
        <v>0</v>
      </c>
      <c r="J285" s="16" t="s">
        <v>122</v>
      </c>
      <c r="K285" s="16" t="s">
        <v>37</v>
      </c>
      <c r="L285" s="17" t="s">
        <v>90</v>
      </c>
      <c r="M285" s="16" t="s">
        <v>37</v>
      </c>
      <c r="N285" s="16" t="s">
        <v>38</v>
      </c>
      <c r="O285" s="16" t="s">
        <v>39</v>
      </c>
      <c r="P285" s="16" t="s">
        <v>40</v>
      </c>
      <c r="Q285" s="62">
        <v>166</v>
      </c>
      <c r="R285" s="79" t="s">
        <v>1850</v>
      </c>
      <c r="S285" s="16">
        <v>50</v>
      </c>
      <c r="T285" s="33">
        <v>1727.78</v>
      </c>
      <c r="U285" s="33">
        <f t="shared" si="8"/>
        <v>86389</v>
      </c>
      <c r="V285" s="22">
        <f t="shared" si="9"/>
        <v>96755.680000000008</v>
      </c>
      <c r="W285" s="23"/>
      <c r="X285" s="24">
        <v>2017</v>
      </c>
      <c r="Y285" s="24"/>
      <c r="Z285" s="18"/>
      <c r="AA285" s="18"/>
      <c r="AB285" s="18"/>
      <c r="AC285" s="18"/>
    </row>
    <row r="286" spans="2:29" ht="12.75" customHeight="1" x14ac:dyDescent="0.25">
      <c r="B286" s="58" t="s">
        <v>426</v>
      </c>
      <c r="C286" s="16" t="s">
        <v>31</v>
      </c>
      <c r="D286" s="16" t="s">
        <v>1686</v>
      </c>
      <c r="E286" s="54" t="s">
        <v>2799</v>
      </c>
      <c r="F286" s="78" t="s">
        <v>2798</v>
      </c>
      <c r="G286" s="81" t="s">
        <v>1775</v>
      </c>
      <c r="H286" s="20" t="s">
        <v>33</v>
      </c>
      <c r="I286" s="21">
        <v>0</v>
      </c>
      <c r="J286" s="16" t="s">
        <v>34</v>
      </c>
      <c r="K286" s="16" t="s">
        <v>44</v>
      </c>
      <c r="L286" s="17" t="s">
        <v>90</v>
      </c>
      <c r="M286" s="16" t="s">
        <v>37</v>
      </c>
      <c r="N286" s="16" t="s">
        <v>38</v>
      </c>
      <c r="O286" s="16" t="s">
        <v>39</v>
      </c>
      <c r="P286" s="16" t="s">
        <v>40</v>
      </c>
      <c r="Q286" s="62">
        <v>166</v>
      </c>
      <c r="R286" s="79" t="s">
        <v>1850</v>
      </c>
      <c r="S286" s="16">
        <v>50</v>
      </c>
      <c r="T286" s="33">
        <v>1695.65</v>
      </c>
      <c r="U286" s="33">
        <f t="shared" si="8"/>
        <v>84782.5</v>
      </c>
      <c r="V286" s="22">
        <f t="shared" si="9"/>
        <v>94956.400000000009</v>
      </c>
      <c r="W286" s="23"/>
      <c r="X286" s="24">
        <v>2017</v>
      </c>
      <c r="Y286" s="24"/>
      <c r="Z286" s="18"/>
      <c r="AA286" s="18"/>
      <c r="AB286" s="18"/>
      <c r="AC286" s="18"/>
    </row>
    <row r="287" spans="2:29" ht="12.75" customHeight="1" x14ac:dyDescent="0.25">
      <c r="B287" s="58" t="s">
        <v>427</v>
      </c>
      <c r="C287" s="16" t="s">
        <v>31</v>
      </c>
      <c r="D287" s="16" t="s">
        <v>1686</v>
      </c>
      <c r="E287" s="54" t="s">
        <v>2799</v>
      </c>
      <c r="F287" s="78" t="s">
        <v>2798</v>
      </c>
      <c r="G287" s="81" t="s">
        <v>1776</v>
      </c>
      <c r="H287" s="20" t="s">
        <v>33</v>
      </c>
      <c r="I287" s="21">
        <v>0</v>
      </c>
      <c r="J287" s="16" t="s">
        <v>34</v>
      </c>
      <c r="K287" s="16" t="s">
        <v>44</v>
      </c>
      <c r="L287" s="17" t="s">
        <v>90</v>
      </c>
      <c r="M287" s="16" t="s">
        <v>37</v>
      </c>
      <c r="N287" s="16" t="s">
        <v>38</v>
      </c>
      <c r="O287" s="16" t="s">
        <v>39</v>
      </c>
      <c r="P287" s="16" t="s">
        <v>40</v>
      </c>
      <c r="Q287" s="62">
        <v>166</v>
      </c>
      <c r="R287" s="79" t="s">
        <v>1850</v>
      </c>
      <c r="S287" s="16">
        <v>50</v>
      </c>
      <c r="T287" s="33">
        <v>1722.12</v>
      </c>
      <c r="U287" s="33">
        <f t="shared" si="8"/>
        <v>86106</v>
      </c>
      <c r="V287" s="22">
        <f t="shared" si="9"/>
        <v>96438.720000000016</v>
      </c>
      <c r="W287" s="23"/>
      <c r="X287" s="24">
        <v>2017</v>
      </c>
      <c r="Y287" s="24"/>
      <c r="Z287" s="18"/>
      <c r="AA287" s="18"/>
      <c r="AB287" s="18"/>
      <c r="AC287" s="18"/>
    </row>
    <row r="288" spans="2:29" ht="12.75" customHeight="1" x14ac:dyDescent="0.25">
      <c r="B288" s="58" t="s">
        <v>429</v>
      </c>
      <c r="C288" s="16" t="s">
        <v>31</v>
      </c>
      <c r="D288" s="16" t="s">
        <v>1686</v>
      </c>
      <c r="E288" s="54" t="s">
        <v>2799</v>
      </c>
      <c r="F288" s="78" t="s">
        <v>2798</v>
      </c>
      <c r="G288" s="81" t="s">
        <v>1777</v>
      </c>
      <c r="H288" s="20" t="s">
        <v>33</v>
      </c>
      <c r="I288" s="21">
        <v>0</v>
      </c>
      <c r="J288" s="16" t="s">
        <v>122</v>
      </c>
      <c r="K288" s="16" t="s">
        <v>37</v>
      </c>
      <c r="L288" s="17" t="s">
        <v>90</v>
      </c>
      <c r="M288" s="16" t="s">
        <v>37</v>
      </c>
      <c r="N288" s="16" t="s">
        <v>38</v>
      </c>
      <c r="O288" s="16" t="s">
        <v>39</v>
      </c>
      <c r="P288" s="16" t="s">
        <v>40</v>
      </c>
      <c r="Q288" s="62">
        <v>166</v>
      </c>
      <c r="R288" s="79" t="s">
        <v>1850</v>
      </c>
      <c r="S288" s="16">
        <v>50</v>
      </c>
      <c r="T288" s="33">
        <v>1691.33</v>
      </c>
      <c r="U288" s="33">
        <f t="shared" si="8"/>
        <v>84566.5</v>
      </c>
      <c r="V288" s="22">
        <f t="shared" si="9"/>
        <v>94714.48000000001</v>
      </c>
      <c r="W288" s="23"/>
      <c r="X288" s="24">
        <v>2017</v>
      </c>
      <c r="Y288" s="24"/>
      <c r="Z288" s="18"/>
      <c r="AA288" s="18"/>
      <c r="AB288" s="18"/>
      <c r="AC288" s="18"/>
    </row>
    <row r="289" spans="2:29" ht="12.75" customHeight="1" x14ac:dyDescent="0.25">
      <c r="B289" s="58" t="s">
        <v>432</v>
      </c>
      <c r="C289" s="16" t="s">
        <v>31</v>
      </c>
      <c r="D289" s="16" t="s">
        <v>1687</v>
      </c>
      <c r="E289" s="79" t="s">
        <v>2800</v>
      </c>
      <c r="F289" s="78" t="s">
        <v>2801</v>
      </c>
      <c r="G289" s="79" t="s">
        <v>1778</v>
      </c>
      <c r="H289" s="20" t="s">
        <v>33</v>
      </c>
      <c r="I289" s="21">
        <v>0</v>
      </c>
      <c r="J289" s="16" t="s">
        <v>34</v>
      </c>
      <c r="K289" s="16" t="s">
        <v>44</v>
      </c>
      <c r="L289" s="17" t="s">
        <v>2452</v>
      </c>
      <c r="M289" s="16" t="s">
        <v>37</v>
      </c>
      <c r="N289" s="16" t="s">
        <v>38</v>
      </c>
      <c r="O289" s="16" t="s">
        <v>39</v>
      </c>
      <c r="P289" s="16" t="s">
        <v>40</v>
      </c>
      <c r="Q289" s="62">
        <v>839</v>
      </c>
      <c r="R289" s="80" t="s">
        <v>49</v>
      </c>
      <c r="S289" s="16">
        <v>10</v>
      </c>
      <c r="T289" s="33">
        <v>10000</v>
      </c>
      <c r="U289" s="33">
        <f t="shared" si="8"/>
        <v>100000</v>
      </c>
      <c r="V289" s="22">
        <f t="shared" si="9"/>
        <v>112000.00000000001</v>
      </c>
      <c r="W289" s="23"/>
      <c r="X289" s="24">
        <v>2017</v>
      </c>
      <c r="Y289" s="24"/>
      <c r="Z289" s="18"/>
      <c r="AA289" s="18"/>
      <c r="AB289" s="18"/>
      <c r="AC289" s="18"/>
    </row>
    <row r="290" spans="2:29" ht="12.75" customHeight="1" x14ac:dyDescent="0.25">
      <c r="B290" s="58" t="s">
        <v>434</v>
      </c>
      <c r="C290" s="16" t="s">
        <v>31</v>
      </c>
      <c r="D290" s="16" t="s">
        <v>1687</v>
      </c>
      <c r="E290" s="79" t="s">
        <v>2800</v>
      </c>
      <c r="F290" s="78" t="s">
        <v>2801</v>
      </c>
      <c r="G290" s="79" t="s">
        <v>1779</v>
      </c>
      <c r="H290" s="20" t="s">
        <v>33</v>
      </c>
      <c r="I290" s="21">
        <v>0</v>
      </c>
      <c r="J290" s="16" t="s">
        <v>34</v>
      </c>
      <c r="K290" s="16" t="s">
        <v>44</v>
      </c>
      <c r="L290" s="17" t="s">
        <v>2452</v>
      </c>
      <c r="M290" s="16" t="s">
        <v>37</v>
      </c>
      <c r="N290" s="16" t="s">
        <v>38</v>
      </c>
      <c r="O290" s="16" t="s">
        <v>39</v>
      </c>
      <c r="P290" s="16" t="s">
        <v>40</v>
      </c>
      <c r="Q290" s="62">
        <v>839</v>
      </c>
      <c r="R290" s="80" t="s">
        <v>49</v>
      </c>
      <c r="S290" s="16">
        <v>10</v>
      </c>
      <c r="T290" s="33">
        <v>15000</v>
      </c>
      <c r="U290" s="33">
        <f t="shared" si="8"/>
        <v>150000</v>
      </c>
      <c r="V290" s="22">
        <f t="shared" si="9"/>
        <v>168000.00000000003</v>
      </c>
      <c r="W290" s="23"/>
      <c r="X290" s="24">
        <v>2017</v>
      </c>
      <c r="Y290" s="24"/>
      <c r="Z290" s="18"/>
      <c r="AA290" s="18"/>
      <c r="AB290" s="18"/>
      <c r="AC290" s="18"/>
    </row>
    <row r="291" spans="2:29" ht="12.75" customHeight="1" x14ac:dyDescent="0.25">
      <c r="B291" s="58" t="s">
        <v>435</v>
      </c>
      <c r="C291" s="16" t="s">
        <v>31</v>
      </c>
      <c r="D291" s="16" t="s">
        <v>1687</v>
      </c>
      <c r="E291" s="79" t="s">
        <v>2800</v>
      </c>
      <c r="F291" s="78" t="s">
        <v>2801</v>
      </c>
      <c r="G291" s="85" t="s">
        <v>1780</v>
      </c>
      <c r="H291" s="20" t="s">
        <v>33</v>
      </c>
      <c r="I291" s="21">
        <v>0</v>
      </c>
      <c r="J291" s="16" t="s">
        <v>122</v>
      </c>
      <c r="K291" s="16" t="s">
        <v>37</v>
      </c>
      <c r="L291" s="17" t="s">
        <v>2452</v>
      </c>
      <c r="M291" s="16" t="s">
        <v>37</v>
      </c>
      <c r="N291" s="16" t="s">
        <v>38</v>
      </c>
      <c r="O291" s="16" t="s">
        <v>39</v>
      </c>
      <c r="P291" s="16" t="s">
        <v>40</v>
      </c>
      <c r="Q291" s="62">
        <v>839</v>
      </c>
      <c r="R291" s="80" t="s">
        <v>49</v>
      </c>
      <c r="S291" s="16">
        <v>10</v>
      </c>
      <c r="T291" s="33">
        <v>55000</v>
      </c>
      <c r="U291" s="33">
        <f t="shared" si="8"/>
        <v>550000</v>
      </c>
      <c r="V291" s="22">
        <f t="shared" si="9"/>
        <v>616000.00000000012</v>
      </c>
      <c r="W291" s="23"/>
      <c r="X291" s="24">
        <v>2017</v>
      </c>
      <c r="Y291" s="24"/>
      <c r="Z291" s="18"/>
      <c r="AA291" s="18"/>
      <c r="AB291" s="18"/>
      <c r="AC291" s="18"/>
    </row>
    <row r="292" spans="2:29" ht="12.75" customHeight="1" x14ac:dyDescent="0.25">
      <c r="B292" s="58" t="s">
        <v>438</v>
      </c>
      <c r="C292" s="16" t="s">
        <v>31</v>
      </c>
      <c r="D292" s="16" t="s">
        <v>1688</v>
      </c>
      <c r="E292" s="54" t="s">
        <v>400</v>
      </c>
      <c r="F292" s="78" t="s">
        <v>2802</v>
      </c>
      <c r="G292" s="79" t="s">
        <v>1781</v>
      </c>
      <c r="H292" s="20" t="s">
        <v>33</v>
      </c>
      <c r="I292" s="21">
        <v>0</v>
      </c>
      <c r="J292" s="16" t="s">
        <v>34</v>
      </c>
      <c r="K292" s="16" t="s">
        <v>44</v>
      </c>
      <c r="L292" s="17" t="s">
        <v>45</v>
      </c>
      <c r="M292" s="16" t="s">
        <v>37</v>
      </c>
      <c r="N292" s="16" t="s">
        <v>38</v>
      </c>
      <c r="O292" s="16" t="s">
        <v>39</v>
      </c>
      <c r="P292" s="16" t="s">
        <v>40</v>
      </c>
      <c r="Q292" s="62">
        <v>112</v>
      </c>
      <c r="R292" s="83" t="s">
        <v>62</v>
      </c>
      <c r="S292" s="16">
        <v>200</v>
      </c>
      <c r="T292" s="33">
        <v>480.62</v>
      </c>
      <c r="U292" s="33">
        <f t="shared" si="8"/>
        <v>96124</v>
      </c>
      <c r="V292" s="22">
        <f t="shared" si="9"/>
        <v>107658.88</v>
      </c>
      <c r="W292" s="23"/>
      <c r="X292" s="24">
        <v>2017</v>
      </c>
      <c r="Y292" s="24"/>
      <c r="Z292" s="18"/>
      <c r="AA292" s="18"/>
      <c r="AB292" s="18"/>
      <c r="AC292" s="18"/>
    </row>
    <row r="293" spans="2:29" ht="12.75" customHeight="1" x14ac:dyDescent="0.25">
      <c r="B293" s="58" t="s">
        <v>439</v>
      </c>
      <c r="C293" s="16" t="s">
        <v>31</v>
      </c>
      <c r="D293" s="16" t="s">
        <v>1689</v>
      </c>
      <c r="E293" s="54" t="s">
        <v>2803</v>
      </c>
      <c r="F293" s="78" t="s">
        <v>2804</v>
      </c>
      <c r="G293" s="79" t="s">
        <v>1782</v>
      </c>
      <c r="H293" s="20" t="s">
        <v>33</v>
      </c>
      <c r="I293" s="21">
        <v>0</v>
      </c>
      <c r="J293" s="16" t="s">
        <v>34</v>
      </c>
      <c r="K293" s="16" t="s">
        <v>44</v>
      </c>
      <c r="L293" s="17" t="s">
        <v>2441</v>
      </c>
      <c r="M293" s="16" t="s">
        <v>37</v>
      </c>
      <c r="N293" s="16" t="s">
        <v>38</v>
      </c>
      <c r="O293" s="16" t="s">
        <v>39</v>
      </c>
      <c r="P293" s="16" t="s">
        <v>40</v>
      </c>
      <c r="Q293" s="62">
        <v>112</v>
      </c>
      <c r="R293" s="83" t="s">
        <v>62</v>
      </c>
      <c r="S293" s="16">
        <v>80</v>
      </c>
      <c r="T293" s="33">
        <v>3500</v>
      </c>
      <c r="U293" s="33">
        <f t="shared" si="8"/>
        <v>280000</v>
      </c>
      <c r="V293" s="22">
        <f t="shared" si="9"/>
        <v>313600.00000000006</v>
      </c>
      <c r="W293" s="23"/>
      <c r="X293" s="24">
        <v>2017</v>
      </c>
      <c r="Y293" s="24"/>
      <c r="Z293" s="18"/>
      <c r="AA293" s="18"/>
      <c r="AB293" s="18"/>
      <c r="AC293" s="18"/>
    </row>
    <row r="294" spans="2:29" ht="12.75" customHeight="1" x14ac:dyDescent="0.25">
      <c r="B294" s="58" t="s">
        <v>442</v>
      </c>
      <c r="C294" s="16" t="s">
        <v>31</v>
      </c>
      <c r="D294" s="16" t="s">
        <v>1690</v>
      </c>
      <c r="E294" s="54" t="s">
        <v>400</v>
      </c>
      <c r="F294" s="78" t="s">
        <v>2805</v>
      </c>
      <c r="G294" s="79" t="s">
        <v>1783</v>
      </c>
      <c r="H294" s="20" t="s">
        <v>33</v>
      </c>
      <c r="I294" s="21">
        <v>0</v>
      </c>
      <c r="J294" s="16" t="s">
        <v>122</v>
      </c>
      <c r="K294" s="16" t="s">
        <v>37</v>
      </c>
      <c r="L294" s="17" t="s">
        <v>2441</v>
      </c>
      <c r="M294" s="16" t="s">
        <v>37</v>
      </c>
      <c r="N294" s="16" t="s">
        <v>38</v>
      </c>
      <c r="O294" s="16" t="s">
        <v>39</v>
      </c>
      <c r="P294" s="16" t="s">
        <v>40</v>
      </c>
      <c r="Q294" s="62">
        <v>112</v>
      </c>
      <c r="R294" s="83" t="s">
        <v>62</v>
      </c>
      <c r="S294" s="16">
        <v>15</v>
      </c>
      <c r="T294" s="33">
        <v>11000</v>
      </c>
      <c r="U294" s="33">
        <f t="shared" si="8"/>
        <v>165000</v>
      </c>
      <c r="V294" s="22">
        <f t="shared" si="9"/>
        <v>184800.00000000003</v>
      </c>
      <c r="W294" s="23"/>
      <c r="X294" s="24">
        <v>2017</v>
      </c>
      <c r="Y294" s="24"/>
      <c r="Z294" s="18"/>
      <c r="AA294" s="18"/>
      <c r="AB294" s="18"/>
      <c r="AC294" s="18"/>
    </row>
    <row r="295" spans="2:29" ht="12.75" customHeight="1" x14ac:dyDescent="0.25">
      <c r="B295" s="58" t="s">
        <v>443</v>
      </c>
      <c r="C295" s="16" t="s">
        <v>31</v>
      </c>
      <c r="D295" s="16" t="s">
        <v>1691</v>
      </c>
      <c r="E295" s="54" t="s">
        <v>2806</v>
      </c>
      <c r="F295" s="78" t="s">
        <v>2807</v>
      </c>
      <c r="G295" s="79" t="s">
        <v>1784</v>
      </c>
      <c r="H295" s="20" t="s">
        <v>33</v>
      </c>
      <c r="I295" s="21">
        <v>0</v>
      </c>
      <c r="J295" s="16" t="s">
        <v>34</v>
      </c>
      <c r="K295" s="16" t="s">
        <v>44</v>
      </c>
      <c r="L295" s="17" t="s">
        <v>2441</v>
      </c>
      <c r="M295" s="16" t="s">
        <v>37</v>
      </c>
      <c r="N295" s="16" t="s">
        <v>38</v>
      </c>
      <c r="O295" s="16" t="s">
        <v>39</v>
      </c>
      <c r="P295" s="16" t="s">
        <v>40</v>
      </c>
      <c r="Q295" s="62">
        <v>6</v>
      </c>
      <c r="R295" s="80" t="s">
        <v>87</v>
      </c>
      <c r="S295" s="16">
        <v>300</v>
      </c>
      <c r="T295" s="33">
        <v>113.33</v>
      </c>
      <c r="U295" s="33">
        <f t="shared" si="8"/>
        <v>33999</v>
      </c>
      <c r="V295" s="22">
        <f t="shared" si="9"/>
        <v>38078.880000000005</v>
      </c>
      <c r="W295" s="23"/>
      <c r="X295" s="24">
        <v>2017</v>
      </c>
      <c r="Y295" s="24"/>
      <c r="Z295" s="18"/>
      <c r="AA295" s="18"/>
      <c r="AB295" s="18"/>
      <c r="AC295" s="18"/>
    </row>
    <row r="296" spans="2:29" ht="12.75" customHeight="1" x14ac:dyDescent="0.25">
      <c r="B296" s="58" t="s">
        <v>444</v>
      </c>
      <c r="C296" s="16" t="s">
        <v>31</v>
      </c>
      <c r="D296" s="16" t="s">
        <v>1692</v>
      </c>
      <c r="E296" s="79" t="s">
        <v>2809</v>
      </c>
      <c r="F296" s="79" t="s">
        <v>2808</v>
      </c>
      <c r="G296" s="79" t="s">
        <v>1785</v>
      </c>
      <c r="H296" s="20" t="s">
        <v>33</v>
      </c>
      <c r="I296" s="21">
        <v>0</v>
      </c>
      <c r="J296" s="16" t="s">
        <v>34</v>
      </c>
      <c r="K296" s="16" t="s">
        <v>44</v>
      </c>
      <c r="L296" s="17" t="s">
        <v>2451</v>
      </c>
      <c r="M296" s="16" t="s">
        <v>37</v>
      </c>
      <c r="N296" s="16" t="s">
        <v>38</v>
      </c>
      <c r="O296" s="16" t="s">
        <v>39</v>
      </c>
      <c r="P296" s="16" t="s">
        <v>40</v>
      </c>
      <c r="Q296" s="62">
        <v>796</v>
      </c>
      <c r="R296" s="20" t="s">
        <v>42</v>
      </c>
      <c r="S296" s="16">
        <v>10</v>
      </c>
      <c r="T296" s="33">
        <v>4500</v>
      </c>
      <c r="U296" s="33">
        <f t="shared" si="8"/>
        <v>45000</v>
      </c>
      <c r="V296" s="22">
        <f t="shared" si="9"/>
        <v>50400.000000000007</v>
      </c>
      <c r="W296" s="23"/>
      <c r="X296" s="24">
        <v>2017</v>
      </c>
      <c r="Y296" s="24"/>
      <c r="Z296" s="18"/>
      <c r="AA296" s="18"/>
      <c r="AB296" s="18"/>
      <c r="AC296" s="18"/>
    </row>
    <row r="297" spans="2:29" ht="12.75" customHeight="1" x14ac:dyDescent="0.25">
      <c r="B297" s="58" t="s">
        <v>446</v>
      </c>
      <c r="C297" s="16" t="s">
        <v>31</v>
      </c>
      <c r="D297" s="16" t="s">
        <v>405</v>
      </c>
      <c r="E297" s="54" t="s">
        <v>2810</v>
      </c>
      <c r="F297" s="78" t="s">
        <v>406</v>
      </c>
      <c r="G297" s="79" t="s">
        <v>1786</v>
      </c>
      <c r="H297" s="20" t="s">
        <v>33</v>
      </c>
      <c r="I297" s="21">
        <v>0</v>
      </c>
      <c r="J297" s="16" t="s">
        <v>122</v>
      </c>
      <c r="K297" s="16" t="s">
        <v>37</v>
      </c>
      <c r="L297" s="17" t="s">
        <v>966</v>
      </c>
      <c r="M297" s="16" t="s">
        <v>37</v>
      </c>
      <c r="N297" s="16" t="s">
        <v>38</v>
      </c>
      <c r="O297" s="16" t="s">
        <v>39</v>
      </c>
      <c r="P297" s="16" t="s">
        <v>40</v>
      </c>
      <c r="Q297" s="62">
        <v>112</v>
      </c>
      <c r="R297" s="83" t="s">
        <v>62</v>
      </c>
      <c r="S297" s="16">
        <v>25</v>
      </c>
      <c r="T297" s="33">
        <v>900</v>
      </c>
      <c r="U297" s="33">
        <f t="shared" si="8"/>
        <v>22500</v>
      </c>
      <c r="V297" s="22">
        <f t="shared" si="9"/>
        <v>25200.000000000004</v>
      </c>
      <c r="W297" s="23"/>
      <c r="X297" s="24">
        <v>2017</v>
      </c>
      <c r="Y297" s="24"/>
      <c r="Z297" s="18"/>
      <c r="AA297" s="18"/>
      <c r="AB297" s="18"/>
      <c r="AC297" s="18"/>
    </row>
    <row r="298" spans="2:29" ht="12.75" customHeight="1" x14ac:dyDescent="0.25">
      <c r="B298" s="58" t="s">
        <v>449</v>
      </c>
      <c r="C298" s="16" t="s">
        <v>31</v>
      </c>
      <c r="D298" s="16" t="s">
        <v>1693</v>
      </c>
      <c r="E298" s="86" t="s">
        <v>2543</v>
      </c>
      <c r="F298" s="87" t="s">
        <v>2811</v>
      </c>
      <c r="G298" s="85" t="s">
        <v>1787</v>
      </c>
      <c r="H298" s="20" t="s">
        <v>33</v>
      </c>
      <c r="I298" s="21">
        <v>0</v>
      </c>
      <c r="J298" s="16" t="s">
        <v>34</v>
      </c>
      <c r="K298" s="16" t="s">
        <v>44</v>
      </c>
      <c r="L298" s="17" t="s">
        <v>45</v>
      </c>
      <c r="M298" s="16" t="s">
        <v>37</v>
      </c>
      <c r="N298" s="16" t="s">
        <v>38</v>
      </c>
      <c r="O298" s="16" t="s">
        <v>39</v>
      </c>
      <c r="P298" s="16" t="s">
        <v>40</v>
      </c>
      <c r="Q298" s="62">
        <v>704</v>
      </c>
      <c r="R298" s="80" t="s">
        <v>216</v>
      </c>
      <c r="S298" s="16">
        <v>1</v>
      </c>
      <c r="T298" s="33">
        <v>20000</v>
      </c>
      <c r="U298" s="33">
        <f t="shared" si="8"/>
        <v>20000</v>
      </c>
      <c r="V298" s="22">
        <f t="shared" si="9"/>
        <v>22400.000000000004</v>
      </c>
      <c r="W298" s="23"/>
      <c r="X298" s="24">
        <v>2017</v>
      </c>
      <c r="Y298" s="24"/>
      <c r="Z298" s="18"/>
      <c r="AA298" s="18"/>
      <c r="AB298" s="18"/>
      <c r="AC298" s="18"/>
    </row>
    <row r="299" spans="2:29" ht="12.75" customHeight="1" x14ac:dyDescent="0.25">
      <c r="B299" s="58" t="s">
        <v>452</v>
      </c>
      <c r="C299" s="16" t="s">
        <v>31</v>
      </c>
      <c r="D299" s="16" t="s">
        <v>1694</v>
      </c>
      <c r="E299" s="79" t="s">
        <v>79</v>
      </c>
      <c r="F299" s="78" t="s">
        <v>2812</v>
      </c>
      <c r="G299" s="79" t="s">
        <v>1788</v>
      </c>
      <c r="H299" s="20" t="s">
        <v>33</v>
      </c>
      <c r="I299" s="21">
        <v>0</v>
      </c>
      <c r="J299" s="16" t="s">
        <v>34</v>
      </c>
      <c r="K299" s="16" t="s">
        <v>44</v>
      </c>
      <c r="L299" s="17" t="s">
        <v>45</v>
      </c>
      <c r="M299" s="16" t="s">
        <v>37</v>
      </c>
      <c r="N299" s="16" t="s">
        <v>38</v>
      </c>
      <c r="O299" s="16" t="s">
        <v>39</v>
      </c>
      <c r="P299" s="16" t="s">
        <v>40</v>
      </c>
      <c r="Q299" s="62">
        <v>18</v>
      </c>
      <c r="R299" s="83" t="s">
        <v>1852</v>
      </c>
      <c r="S299" s="16">
        <v>400</v>
      </c>
      <c r="T299" s="33">
        <v>145.76</v>
      </c>
      <c r="U299" s="33">
        <f t="shared" si="8"/>
        <v>58304</v>
      </c>
      <c r="V299" s="22">
        <f t="shared" si="9"/>
        <v>65300.480000000003</v>
      </c>
      <c r="W299" s="23"/>
      <c r="X299" s="24">
        <v>2017</v>
      </c>
      <c r="Y299" s="24"/>
      <c r="Z299" s="18"/>
      <c r="AA299" s="18"/>
      <c r="AB299" s="18"/>
      <c r="AC299" s="18"/>
    </row>
    <row r="300" spans="2:29" ht="12.75" customHeight="1" x14ac:dyDescent="0.25">
      <c r="B300" s="58" t="s">
        <v>453</v>
      </c>
      <c r="C300" s="16" t="s">
        <v>31</v>
      </c>
      <c r="D300" s="16" t="s">
        <v>1695</v>
      </c>
      <c r="E300" s="54" t="s">
        <v>2813</v>
      </c>
      <c r="F300" s="78" t="s">
        <v>2825</v>
      </c>
      <c r="G300" s="79" t="s">
        <v>1789</v>
      </c>
      <c r="H300" s="20" t="s">
        <v>33</v>
      </c>
      <c r="I300" s="21">
        <v>0</v>
      </c>
      <c r="J300" s="16" t="s">
        <v>122</v>
      </c>
      <c r="K300" s="16" t="s">
        <v>37</v>
      </c>
      <c r="L300" s="17" t="s">
        <v>2451</v>
      </c>
      <c r="M300" s="16" t="s">
        <v>37</v>
      </c>
      <c r="N300" s="16" t="s">
        <v>38</v>
      </c>
      <c r="O300" s="16" t="s">
        <v>39</v>
      </c>
      <c r="P300" s="16" t="s">
        <v>40</v>
      </c>
      <c r="Q300" s="62">
        <v>796</v>
      </c>
      <c r="R300" s="20" t="s">
        <v>42</v>
      </c>
      <c r="S300" s="16">
        <v>4</v>
      </c>
      <c r="T300" s="33">
        <v>1976.76</v>
      </c>
      <c r="U300" s="33">
        <f t="shared" si="8"/>
        <v>7907.04</v>
      </c>
      <c r="V300" s="22">
        <f t="shared" si="9"/>
        <v>8855.8848000000016</v>
      </c>
      <c r="W300" s="23"/>
      <c r="X300" s="24">
        <v>2017</v>
      </c>
      <c r="Y300" s="24"/>
      <c r="Z300" s="18"/>
      <c r="AA300" s="18"/>
      <c r="AB300" s="18"/>
      <c r="AC300" s="18"/>
    </row>
    <row r="301" spans="2:29" ht="12.75" customHeight="1" x14ac:dyDescent="0.25">
      <c r="B301" s="58" t="s">
        <v>457</v>
      </c>
      <c r="C301" s="16" t="s">
        <v>31</v>
      </c>
      <c r="D301" s="16" t="s">
        <v>410</v>
      </c>
      <c r="E301" s="79" t="s">
        <v>2901</v>
      </c>
      <c r="F301" s="78" t="s">
        <v>2900</v>
      </c>
      <c r="G301" s="79" t="s">
        <v>1790</v>
      </c>
      <c r="H301" s="20" t="s">
        <v>33</v>
      </c>
      <c r="I301" s="21">
        <v>0</v>
      </c>
      <c r="J301" s="16" t="s">
        <v>34</v>
      </c>
      <c r="K301" s="16" t="s">
        <v>44</v>
      </c>
      <c r="L301" s="17" t="s">
        <v>1025</v>
      </c>
      <c r="M301" s="16" t="s">
        <v>37</v>
      </c>
      <c r="N301" s="16" t="s">
        <v>38</v>
      </c>
      <c r="O301" s="16" t="s">
        <v>39</v>
      </c>
      <c r="P301" s="16" t="s">
        <v>40</v>
      </c>
      <c r="Q301" s="62">
        <v>796</v>
      </c>
      <c r="R301" s="20" t="s">
        <v>42</v>
      </c>
      <c r="S301" s="16">
        <v>300</v>
      </c>
      <c r="T301" s="33">
        <v>800</v>
      </c>
      <c r="U301" s="33">
        <f t="shared" si="8"/>
        <v>240000</v>
      </c>
      <c r="V301" s="22">
        <f t="shared" si="9"/>
        <v>268800</v>
      </c>
      <c r="W301" s="23"/>
      <c r="X301" s="24">
        <v>2017</v>
      </c>
      <c r="Y301" s="24"/>
      <c r="Z301" s="18"/>
      <c r="AA301" s="18"/>
      <c r="AB301" s="18"/>
      <c r="AC301" s="18"/>
    </row>
    <row r="302" spans="2:29" ht="12.75" customHeight="1" x14ac:dyDescent="0.25">
      <c r="B302" s="58" t="s">
        <v>458</v>
      </c>
      <c r="C302" s="16" t="s">
        <v>31</v>
      </c>
      <c r="D302" s="16" t="s">
        <v>1696</v>
      </c>
      <c r="E302" s="79" t="s">
        <v>2826</v>
      </c>
      <c r="F302" s="78" t="s">
        <v>2827</v>
      </c>
      <c r="G302" s="79" t="s">
        <v>1791</v>
      </c>
      <c r="H302" s="20" t="s">
        <v>33</v>
      </c>
      <c r="I302" s="21">
        <v>0</v>
      </c>
      <c r="J302" s="16" t="s">
        <v>34</v>
      </c>
      <c r="K302" s="16" t="s">
        <v>44</v>
      </c>
      <c r="L302" s="17" t="s">
        <v>1025</v>
      </c>
      <c r="M302" s="16" t="s">
        <v>37</v>
      </c>
      <c r="N302" s="16" t="s">
        <v>38</v>
      </c>
      <c r="O302" s="16" t="s">
        <v>39</v>
      </c>
      <c r="P302" s="16" t="s">
        <v>40</v>
      </c>
      <c r="Q302" s="62">
        <v>796</v>
      </c>
      <c r="R302" s="20" t="s">
        <v>42</v>
      </c>
      <c r="S302" s="16">
        <v>100</v>
      </c>
      <c r="T302" s="33">
        <v>800</v>
      </c>
      <c r="U302" s="33">
        <f t="shared" si="8"/>
        <v>80000</v>
      </c>
      <c r="V302" s="22">
        <f t="shared" si="9"/>
        <v>89600.000000000015</v>
      </c>
      <c r="W302" s="23"/>
      <c r="X302" s="24">
        <v>2017</v>
      </c>
      <c r="Y302" s="24"/>
      <c r="Z302" s="18"/>
      <c r="AA302" s="18"/>
      <c r="AB302" s="18"/>
      <c r="AC302" s="18"/>
    </row>
    <row r="303" spans="2:29" ht="12.75" customHeight="1" x14ac:dyDescent="0.25">
      <c r="B303" s="58" t="s">
        <v>459</v>
      </c>
      <c r="C303" s="16" t="s">
        <v>31</v>
      </c>
      <c r="D303" s="16" t="s">
        <v>412</v>
      </c>
      <c r="E303" s="79" t="s">
        <v>2828</v>
      </c>
      <c r="F303" s="78" t="s">
        <v>2829</v>
      </c>
      <c r="G303" s="79" t="s">
        <v>1792</v>
      </c>
      <c r="H303" s="20" t="s">
        <v>33</v>
      </c>
      <c r="I303" s="21">
        <v>0</v>
      </c>
      <c r="J303" s="16" t="s">
        <v>122</v>
      </c>
      <c r="K303" s="16" t="s">
        <v>37</v>
      </c>
      <c r="L303" s="17" t="s">
        <v>1025</v>
      </c>
      <c r="M303" s="16" t="s">
        <v>37</v>
      </c>
      <c r="N303" s="16" t="s">
        <v>38</v>
      </c>
      <c r="O303" s="16" t="s">
        <v>39</v>
      </c>
      <c r="P303" s="16" t="s">
        <v>40</v>
      </c>
      <c r="Q303" s="62">
        <v>796</v>
      </c>
      <c r="R303" s="20" t="s">
        <v>42</v>
      </c>
      <c r="S303" s="16">
        <v>100</v>
      </c>
      <c r="T303" s="33">
        <v>1890.89</v>
      </c>
      <c r="U303" s="33">
        <f t="shared" si="8"/>
        <v>189089</v>
      </c>
      <c r="V303" s="22">
        <f t="shared" si="9"/>
        <v>211779.68000000002</v>
      </c>
      <c r="W303" s="23"/>
      <c r="X303" s="24">
        <v>2017</v>
      </c>
      <c r="Y303" s="24"/>
      <c r="Z303" s="18"/>
      <c r="AA303" s="18"/>
      <c r="AB303" s="18"/>
      <c r="AC303" s="18"/>
    </row>
    <row r="304" spans="2:29" ht="12.75" customHeight="1" x14ac:dyDescent="0.25">
      <c r="B304" s="58" t="s">
        <v>460</v>
      </c>
      <c r="C304" s="16" t="s">
        <v>31</v>
      </c>
      <c r="D304" s="16" t="s">
        <v>1519</v>
      </c>
      <c r="E304" s="79" t="s">
        <v>414</v>
      </c>
      <c r="F304" s="78" t="s">
        <v>2736</v>
      </c>
      <c r="G304" s="79" t="s">
        <v>1793</v>
      </c>
      <c r="H304" s="20" t="s">
        <v>33</v>
      </c>
      <c r="I304" s="21">
        <v>0</v>
      </c>
      <c r="J304" s="16" t="s">
        <v>34</v>
      </c>
      <c r="K304" s="16" t="s">
        <v>44</v>
      </c>
      <c r="L304" s="17" t="s">
        <v>2447</v>
      </c>
      <c r="M304" s="16" t="s">
        <v>37</v>
      </c>
      <c r="N304" s="16" t="s">
        <v>38</v>
      </c>
      <c r="O304" s="16" t="s">
        <v>39</v>
      </c>
      <c r="P304" s="16" t="s">
        <v>40</v>
      </c>
      <c r="Q304" s="62">
        <v>796</v>
      </c>
      <c r="R304" s="20" t="s">
        <v>42</v>
      </c>
      <c r="S304" s="16">
        <v>10</v>
      </c>
      <c r="T304" s="33">
        <v>1413</v>
      </c>
      <c r="U304" s="33">
        <f t="shared" si="8"/>
        <v>14130</v>
      </c>
      <c r="V304" s="22">
        <f t="shared" si="9"/>
        <v>15825.600000000002</v>
      </c>
      <c r="W304" s="23"/>
      <c r="X304" s="24">
        <v>2017</v>
      </c>
      <c r="Y304" s="24"/>
      <c r="Z304" s="18"/>
      <c r="AA304" s="18"/>
      <c r="AB304" s="18"/>
      <c r="AC304" s="18"/>
    </row>
    <row r="305" spans="2:29" ht="12.75" customHeight="1" x14ac:dyDescent="0.25">
      <c r="B305" s="58" t="s">
        <v>461</v>
      </c>
      <c r="C305" s="16" t="s">
        <v>31</v>
      </c>
      <c r="D305" s="16" t="s">
        <v>416</v>
      </c>
      <c r="E305" s="54" t="s">
        <v>414</v>
      </c>
      <c r="F305" s="78" t="s">
        <v>2830</v>
      </c>
      <c r="G305" s="79" t="s">
        <v>1794</v>
      </c>
      <c r="H305" s="20" t="s">
        <v>33</v>
      </c>
      <c r="I305" s="21">
        <v>0</v>
      </c>
      <c r="J305" s="16" t="s">
        <v>34</v>
      </c>
      <c r="K305" s="16" t="s">
        <v>44</v>
      </c>
      <c r="L305" s="17" t="s">
        <v>966</v>
      </c>
      <c r="M305" s="16" t="s">
        <v>37</v>
      </c>
      <c r="N305" s="16" t="s">
        <v>38</v>
      </c>
      <c r="O305" s="16" t="s">
        <v>39</v>
      </c>
      <c r="P305" s="16" t="s">
        <v>40</v>
      </c>
      <c r="Q305" s="62">
        <v>796</v>
      </c>
      <c r="R305" s="20" t="s">
        <v>42</v>
      </c>
      <c r="S305" s="16">
        <v>4</v>
      </c>
      <c r="T305" s="33">
        <v>2076</v>
      </c>
      <c r="U305" s="33">
        <f t="shared" si="8"/>
        <v>8304</v>
      </c>
      <c r="V305" s="22">
        <f t="shared" si="9"/>
        <v>9300.4800000000014</v>
      </c>
      <c r="W305" s="23"/>
      <c r="X305" s="24">
        <v>2017</v>
      </c>
      <c r="Y305" s="24"/>
      <c r="Z305" s="18"/>
      <c r="AA305" s="18"/>
      <c r="AB305" s="18"/>
      <c r="AC305" s="18"/>
    </row>
    <row r="306" spans="2:29" ht="12.75" customHeight="1" x14ac:dyDescent="0.25">
      <c r="B306" s="58" t="s">
        <v>463</v>
      </c>
      <c r="C306" s="16" t="s">
        <v>31</v>
      </c>
      <c r="D306" s="16" t="s">
        <v>418</v>
      </c>
      <c r="E306" s="54" t="s">
        <v>1731</v>
      </c>
      <c r="F306" s="78" t="s">
        <v>419</v>
      </c>
      <c r="G306" s="79" t="s">
        <v>1795</v>
      </c>
      <c r="H306" s="20" t="s">
        <v>33</v>
      </c>
      <c r="I306" s="21">
        <v>0</v>
      </c>
      <c r="J306" s="16" t="s">
        <v>122</v>
      </c>
      <c r="K306" s="16" t="s">
        <v>37</v>
      </c>
      <c r="L306" s="17" t="s">
        <v>2451</v>
      </c>
      <c r="M306" s="16" t="s">
        <v>37</v>
      </c>
      <c r="N306" s="16" t="s">
        <v>38</v>
      </c>
      <c r="O306" s="16" t="s">
        <v>39</v>
      </c>
      <c r="P306" s="16" t="s">
        <v>40</v>
      </c>
      <c r="Q306" s="62">
        <v>796</v>
      </c>
      <c r="R306" s="20" t="s">
        <v>42</v>
      </c>
      <c r="S306" s="16">
        <v>3</v>
      </c>
      <c r="T306" s="33">
        <v>1892.34</v>
      </c>
      <c r="U306" s="33">
        <f t="shared" si="8"/>
        <v>5677.0199999999995</v>
      </c>
      <c r="V306" s="22">
        <f t="shared" si="9"/>
        <v>6358.2624000000005</v>
      </c>
      <c r="W306" s="23"/>
      <c r="X306" s="24">
        <v>2017</v>
      </c>
      <c r="Y306" s="24"/>
      <c r="Z306" s="18"/>
      <c r="AA306" s="18"/>
      <c r="AB306" s="18"/>
      <c r="AC306" s="18"/>
    </row>
    <row r="307" spans="2:29" ht="12.75" customHeight="1" x14ac:dyDescent="0.25">
      <c r="B307" s="58" t="s">
        <v>464</v>
      </c>
      <c r="C307" s="16" t="s">
        <v>31</v>
      </c>
      <c r="D307" s="16" t="s">
        <v>209</v>
      </c>
      <c r="E307" s="54" t="s">
        <v>2832</v>
      </c>
      <c r="F307" s="78" t="s">
        <v>3030</v>
      </c>
      <c r="G307" s="79" t="s">
        <v>1796</v>
      </c>
      <c r="H307" s="20" t="s">
        <v>33</v>
      </c>
      <c r="I307" s="21">
        <v>0</v>
      </c>
      <c r="J307" s="16" t="s">
        <v>34</v>
      </c>
      <c r="K307" s="16" t="s">
        <v>44</v>
      </c>
      <c r="L307" s="17" t="s">
        <v>2451</v>
      </c>
      <c r="M307" s="16" t="s">
        <v>37</v>
      </c>
      <c r="N307" s="16" t="s">
        <v>38</v>
      </c>
      <c r="O307" s="16" t="s">
        <v>39</v>
      </c>
      <c r="P307" s="16" t="s">
        <v>40</v>
      </c>
      <c r="Q307" s="62">
        <v>715</v>
      </c>
      <c r="R307" s="80" t="s">
        <v>162</v>
      </c>
      <c r="S307" s="16">
        <v>300</v>
      </c>
      <c r="T307" s="33">
        <v>106.37</v>
      </c>
      <c r="U307" s="33">
        <f t="shared" si="8"/>
        <v>31911</v>
      </c>
      <c r="V307" s="22">
        <f t="shared" si="9"/>
        <v>35740.320000000007</v>
      </c>
      <c r="W307" s="23"/>
      <c r="X307" s="24">
        <v>2017</v>
      </c>
      <c r="Y307" s="24"/>
      <c r="Z307" s="18"/>
      <c r="AA307" s="18"/>
      <c r="AB307" s="18"/>
      <c r="AC307" s="18"/>
    </row>
    <row r="308" spans="2:29" ht="12.75" customHeight="1" x14ac:dyDescent="0.25">
      <c r="B308" s="58" t="s">
        <v>465</v>
      </c>
      <c r="C308" s="16" t="s">
        <v>31</v>
      </c>
      <c r="D308" s="16" t="s">
        <v>1697</v>
      </c>
      <c r="E308" s="54" t="s">
        <v>208</v>
      </c>
      <c r="F308" s="78" t="s">
        <v>2831</v>
      </c>
      <c r="G308" s="79" t="s">
        <v>1797</v>
      </c>
      <c r="H308" s="20" t="s">
        <v>33</v>
      </c>
      <c r="I308" s="21">
        <v>0</v>
      </c>
      <c r="J308" s="16" t="s">
        <v>34</v>
      </c>
      <c r="K308" s="16" t="s">
        <v>44</v>
      </c>
      <c r="L308" s="17" t="s">
        <v>2451</v>
      </c>
      <c r="M308" s="16" t="s">
        <v>37</v>
      </c>
      <c r="N308" s="16" t="s">
        <v>38</v>
      </c>
      <c r="O308" s="16" t="s">
        <v>39</v>
      </c>
      <c r="P308" s="16" t="s">
        <v>40</v>
      </c>
      <c r="Q308" s="62">
        <v>715</v>
      </c>
      <c r="R308" s="80" t="s">
        <v>162</v>
      </c>
      <c r="S308" s="16">
        <v>50</v>
      </c>
      <c r="T308" s="33">
        <v>300</v>
      </c>
      <c r="U308" s="33">
        <f t="shared" si="8"/>
        <v>15000</v>
      </c>
      <c r="V308" s="22">
        <f t="shared" si="9"/>
        <v>16800</v>
      </c>
      <c r="W308" s="23"/>
      <c r="X308" s="24">
        <v>2017</v>
      </c>
      <c r="Y308" s="24"/>
      <c r="Z308" s="18"/>
      <c r="AA308" s="18"/>
      <c r="AB308" s="18"/>
      <c r="AC308" s="18"/>
    </row>
    <row r="309" spans="2:29" ht="12.75" customHeight="1" x14ac:dyDescent="0.25">
      <c r="B309" s="58" t="s">
        <v>466</v>
      </c>
      <c r="C309" s="16" t="s">
        <v>31</v>
      </c>
      <c r="D309" s="16" t="s">
        <v>1698</v>
      </c>
      <c r="E309" s="54" t="s">
        <v>2832</v>
      </c>
      <c r="F309" s="78" t="s">
        <v>2833</v>
      </c>
      <c r="G309" s="79" t="s">
        <v>1798</v>
      </c>
      <c r="H309" s="20" t="s">
        <v>33</v>
      </c>
      <c r="I309" s="21">
        <v>0</v>
      </c>
      <c r="J309" s="16" t="s">
        <v>122</v>
      </c>
      <c r="K309" s="16" t="s">
        <v>37</v>
      </c>
      <c r="L309" s="17" t="s">
        <v>2451</v>
      </c>
      <c r="M309" s="16" t="s">
        <v>37</v>
      </c>
      <c r="N309" s="16" t="s">
        <v>38</v>
      </c>
      <c r="O309" s="16" t="s">
        <v>39</v>
      </c>
      <c r="P309" s="16" t="s">
        <v>40</v>
      </c>
      <c r="Q309" s="62">
        <v>715</v>
      </c>
      <c r="R309" s="80" t="s">
        <v>162</v>
      </c>
      <c r="S309" s="16">
        <v>100</v>
      </c>
      <c r="T309" s="33">
        <v>135</v>
      </c>
      <c r="U309" s="33">
        <f t="shared" si="8"/>
        <v>13500</v>
      </c>
      <c r="V309" s="22">
        <f t="shared" si="9"/>
        <v>15120.000000000002</v>
      </c>
      <c r="W309" s="23"/>
      <c r="X309" s="24">
        <v>2017</v>
      </c>
      <c r="Y309" s="24"/>
      <c r="Z309" s="18"/>
      <c r="AA309" s="18"/>
      <c r="AB309" s="18"/>
      <c r="AC309" s="18"/>
    </row>
    <row r="310" spans="2:29" ht="12.75" customHeight="1" x14ac:dyDescent="0.25">
      <c r="B310" s="58" t="s">
        <v>467</v>
      </c>
      <c r="C310" s="16" t="s">
        <v>31</v>
      </c>
      <c r="D310" s="16" t="s">
        <v>211</v>
      </c>
      <c r="E310" s="54" t="s">
        <v>2834</v>
      </c>
      <c r="F310" s="78" t="s">
        <v>2835</v>
      </c>
      <c r="G310" s="79" t="s">
        <v>1799</v>
      </c>
      <c r="H310" s="20" t="s">
        <v>33</v>
      </c>
      <c r="I310" s="21">
        <v>0</v>
      </c>
      <c r="J310" s="16" t="s">
        <v>34</v>
      </c>
      <c r="K310" s="16" t="s">
        <v>44</v>
      </c>
      <c r="L310" s="17" t="s">
        <v>2451</v>
      </c>
      <c r="M310" s="16" t="s">
        <v>37</v>
      </c>
      <c r="N310" s="16" t="s">
        <v>38</v>
      </c>
      <c r="O310" s="16" t="s">
        <v>39</v>
      </c>
      <c r="P310" s="16" t="s">
        <v>40</v>
      </c>
      <c r="Q310" s="62">
        <v>715</v>
      </c>
      <c r="R310" s="80" t="s">
        <v>162</v>
      </c>
      <c r="S310" s="16">
        <v>10</v>
      </c>
      <c r="T310" s="33">
        <v>1078.73</v>
      </c>
      <c r="U310" s="33">
        <f t="shared" si="8"/>
        <v>10787.3</v>
      </c>
      <c r="V310" s="22">
        <f t="shared" si="9"/>
        <v>12081.776</v>
      </c>
      <c r="W310" s="23"/>
      <c r="X310" s="24">
        <v>2017</v>
      </c>
      <c r="Y310" s="24"/>
      <c r="Z310" s="18"/>
      <c r="AA310" s="18"/>
      <c r="AB310" s="18"/>
      <c r="AC310" s="18"/>
    </row>
    <row r="311" spans="2:29" ht="12.75" customHeight="1" x14ac:dyDescent="0.25">
      <c r="B311" s="58" t="s">
        <v>470</v>
      </c>
      <c r="C311" s="16" t="s">
        <v>31</v>
      </c>
      <c r="D311" s="16" t="s">
        <v>1385</v>
      </c>
      <c r="E311" s="79" t="s">
        <v>989</v>
      </c>
      <c r="F311" s="78" t="s">
        <v>2836</v>
      </c>
      <c r="G311" s="79" t="s">
        <v>1800</v>
      </c>
      <c r="H311" s="20" t="s">
        <v>33</v>
      </c>
      <c r="I311" s="21">
        <v>0</v>
      </c>
      <c r="J311" s="16" t="s">
        <v>34</v>
      </c>
      <c r="K311" s="16" t="s">
        <v>44</v>
      </c>
      <c r="L311" s="17" t="s">
        <v>1025</v>
      </c>
      <c r="M311" s="16" t="s">
        <v>37</v>
      </c>
      <c r="N311" s="16" t="s">
        <v>38</v>
      </c>
      <c r="O311" s="16" t="s">
        <v>39</v>
      </c>
      <c r="P311" s="16" t="s">
        <v>40</v>
      </c>
      <c r="Q311" s="62">
        <v>6</v>
      </c>
      <c r="R311" s="80" t="s">
        <v>87</v>
      </c>
      <c r="S311" s="16">
        <v>300</v>
      </c>
      <c r="T311" s="33">
        <v>2500</v>
      </c>
      <c r="U311" s="33">
        <f t="shared" si="8"/>
        <v>750000</v>
      </c>
      <c r="V311" s="22">
        <f t="shared" si="9"/>
        <v>840000.00000000012</v>
      </c>
      <c r="W311" s="23"/>
      <c r="X311" s="24">
        <v>2017</v>
      </c>
      <c r="Y311" s="24"/>
      <c r="Z311" s="18"/>
      <c r="AA311" s="18"/>
      <c r="AB311" s="18"/>
      <c r="AC311" s="18"/>
    </row>
    <row r="312" spans="2:29" ht="12.75" customHeight="1" x14ac:dyDescent="0.25">
      <c r="B312" s="58" t="s">
        <v>471</v>
      </c>
      <c r="C312" s="16" t="s">
        <v>31</v>
      </c>
      <c r="D312" s="16" t="s">
        <v>998</v>
      </c>
      <c r="E312" s="79" t="s">
        <v>999</v>
      </c>
      <c r="F312" s="78" t="s">
        <v>2837</v>
      </c>
      <c r="G312" s="79" t="s">
        <v>1801</v>
      </c>
      <c r="H312" s="20" t="s">
        <v>33</v>
      </c>
      <c r="I312" s="21">
        <v>0</v>
      </c>
      <c r="J312" s="16" t="s">
        <v>122</v>
      </c>
      <c r="K312" s="16" t="s">
        <v>37</v>
      </c>
      <c r="L312" s="17" t="s">
        <v>966</v>
      </c>
      <c r="M312" s="16" t="s">
        <v>37</v>
      </c>
      <c r="N312" s="16" t="s">
        <v>38</v>
      </c>
      <c r="O312" s="16" t="s">
        <v>39</v>
      </c>
      <c r="P312" s="16" t="s">
        <v>40</v>
      </c>
      <c r="Q312" s="62">
        <v>796</v>
      </c>
      <c r="R312" s="20" t="s">
        <v>42</v>
      </c>
      <c r="S312" s="16">
        <v>4</v>
      </c>
      <c r="T312" s="33">
        <v>3000</v>
      </c>
      <c r="U312" s="33">
        <f t="shared" si="8"/>
        <v>12000</v>
      </c>
      <c r="V312" s="22">
        <f t="shared" si="9"/>
        <v>13440.000000000002</v>
      </c>
      <c r="W312" s="23"/>
      <c r="X312" s="24">
        <v>2017</v>
      </c>
      <c r="Y312" s="24"/>
      <c r="Z312" s="18"/>
      <c r="AA312" s="18"/>
      <c r="AB312" s="18"/>
      <c r="AC312" s="18"/>
    </row>
    <row r="313" spans="2:29" ht="12.75" customHeight="1" x14ac:dyDescent="0.25">
      <c r="B313" s="58" t="s">
        <v>472</v>
      </c>
      <c r="C313" s="16" t="s">
        <v>31</v>
      </c>
      <c r="D313" s="16" t="s">
        <v>998</v>
      </c>
      <c r="E313" s="79" t="s">
        <v>999</v>
      </c>
      <c r="F313" s="78" t="s">
        <v>2837</v>
      </c>
      <c r="G313" s="79" t="s">
        <v>1802</v>
      </c>
      <c r="H313" s="20" t="s">
        <v>33</v>
      </c>
      <c r="I313" s="21">
        <v>0</v>
      </c>
      <c r="J313" s="16" t="s">
        <v>34</v>
      </c>
      <c r="K313" s="16" t="s">
        <v>44</v>
      </c>
      <c r="L313" s="17" t="s">
        <v>966</v>
      </c>
      <c r="M313" s="16" t="s">
        <v>37</v>
      </c>
      <c r="N313" s="16" t="s">
        <v>38</v>
      </c>
      <c r="O313" s="16" t="s">
        <v>39</v>
      </c>
      <c r="P313" s="16" t="s">
        <v>40</v>
      </c>
      <c r="Q313" s="62">
        <v>796</v>
      </c>
      <c r="R313" s="20" t="s">
        <v>42</v>
      </c>
      <c r="S313" s="16">
        <v>2</v>
      </c>
      <c r="T313" s="33">
        <v>37500</v>
      </c>
      <c r="U313" s="33">
        <f t="shared" si="8"/>
        <v>75000</v>
      </c>
      <c r="V313" s="22">
        <f t="shared" si="9"/>
        <v>84000.000000000015</v>
      </c>
      <c r="W313" s="23"/>
      <c r="X313" s="24">
        <v>2017</v>
      </c>
      <c r="Y313" s="24"/>
      <c r="Z313" s="18"/>
      <c r="AA313" s="18"/>
      <c r="AB313" s="18"/>
      <c r="AC313" s="18"/>
    </row>
    <row r="314" spans="2:29" ht="12.75" customHeight="1" x14ac:dyDescent="0.25">
      <c r="B314" s="58" t="s">
        <v>473</v>
      </c>
      <c r="C314" s="16" t="s">
        <v>31</v>
      </c>
      <c r="D314" s="16" t="s">
        <v>998</v>
      </c>
      <c r="E314" s="79" t="s">
        <v>999</v>
      </c>
      <c r="F314" s="78" t="s">
        <v>2837</v>
      </c>
      <c r="G314" s="79" t="s">
        <v>1803</v>
      </c>
      <c r="H314" s="20" t="s">
        <v>33</v>
      </c>
      <c r="I314" s="21">
        <v>0</v>
      </c>
      <c r="J314" s="16" t="s">
        <v>34</v>
      </c>
      <c r="K314" s="16" t="s">
        <v>44</v>
      </c>
      <c r="L314" s="17" t="s">
        <v>966</v>
      </c>
      <c r="M314" s="16" t="s">
        <v>37</v>
      </c>
      <c r="N314" s="16" t="s">
        <v>38</v>
      </c>
      <c r="O314" s="16" t="s">
        <v>39</v>
      </c>
      <c r="P314" s="16" t="s">
        <v>40</v>
      </c>
      <c r="Q314" s="62">
        <v>796</v>
      </c>
      <c r="R314" s="20" t="s">
        <v>42</v>
      </c>
      <c r="S314" s="16">
        <v>2</v>
      </c>
      <c r="T314" s="33">
        <v>60000</v>
      </c>
      <c r="U314" s="33">
        <f t="shared" si="8"/>
        <v>120000</v>
      </c>
      <c r="V314" s="22">
        <f t="shared" si="9"/>
        <v>134400</v>
      </c>
      <c r="W314" s="23"/>
      <c r="X314" s="24">
        <v>2017</v>
      </c>
      <c r="Y314" s="24"/>
      <c r="Z314" s="18"/>
      <c r="AA314" s="18"/>
      <c r="AB314" s="18"/>
      <c r="AC314" s="18"/>
    </row>
    <row r="315" spans="2:29" ht="12.75" customHeight="1" x14ac:dyDescent="0.25">
      <c r="B315" s="58" t="s">
        <v>474</v>
      </c>
      <c r="C315" s="16" t="s">
        <v>31</v>
      </c>
      <c r="D315" s="16" t="s">
        <v>428</v>
      </c>
      <c r="E315" s="79" t="s">
        <v>2903</v>
      </c>
      <c r="F315" s="79" t="s">
        <v>2902</v>
      </c>
      <c r="G315" s="79" t="s">
        <v>1804</v>
      </c>
      <c r="H315" s="20" t="s">
        <v>33</v>
      </c>
      <c r="I315" s="21">
        <v>0</v>
      </c>
      <c r="J315" s="16" t="s">
        <v>122</v>
      </c>
      <c r="K315" s="16" t="s">
        <v>37</v>
      </c>
      <c r="L315" s="17" t="s">
        <v>1025</v>
      </c>
      <c r="M315" s="16" t="s">
        <v>37</v>
      </c>
      <c r="N315" s="16" t="s">
        <v>38</v>
      </c>
      <c r="O315" s="16" t="s">
        <v>39</v>
      </c>
      <c r="P315" s="16" t="s">
        <v>40</v>
      </c>
      <c r="Q315" s="62">
        <v>796</v>
      </c>
      <c r="R315" s="20" t="s">
        <v>42</v>
      </c>
      <c r="S315" s="16">
        <v>3</v>
      </c>
      <c r="T315" s="33">
        <v>7000</v>
      </c>
      <c r="U315" s="33">
        <f t="shared" si="8"/>
        <v>21000</v>
      </c>
      <c r="V315" s="22">
        <f t="shared" si="9"/>
        <v>23520.000000000004</v>
      </c>
      <c r="W315" s="23"/>
      <c r="X315" s="24">
        <v>2017</v>
      </c>
      <c r="Y315" s="24"/>
      <c r="Z315" s="18"/>
      <c r="AA315" s="18"/>
      <c r="AB315" s="18"/>
      <c r="AC315" s="18"/>
    </row>
    <row r="316" spans="2:29" ht="12.75" customHeight="1" x14ac:dyDescent="0.25">
      <c r="B316" s="58" t="s">
        <v>475</v>
      </c>
      <c r="C316" s="16" t="s">
        <v>31</v>
      </c>
      <c r="D316" s="16" t="s">
        <v>430</v>
      </c>
      <c r="E316" s="79" t="s">
        <v>2838</v>
      </c>
      <c r="F316" s="78" t="s">
        <v>431</v>
      </c>
      <c r="G316" s="79" t="s">
        <v>1805</v>
      </c>
      <c r="H316" s="20" t="s">
        <v>33</v>
      </c>
      <c r="I316" s="21">
        <v>0</v>
      </c>
      <c r="J316" s="16" t="s">
        <v>34</v>
      </c>
      <c r="K316" s="16" t="s">
        <v>44</v>
      </c>
      <c r="L316" s="17" t="s">
        <v>1025</v>
      </c>
      <c r="M316" s="16" t="s">
        <v>37</v>
      </c>
      <c r="N316" s="16" t="s">
        <v>38</v>
      </c>
      <c r="O316" s="16" t="s">
        <v>39</v>
      </c>
      <c r="P316" s="16" t="s">
        <v>40</v>
      </c>
      <c r="Q316" s="62">
        <v>796</v>
      </c>
      <c r="R316" s="20" t="s">
        <v>42</v>
      </c>
      <c r="S316" s="16">
        <v>3</v>
      </c>
      <c r="T316" s="33">
        <v>7000</v>
      </c>
      <c r="U316" s="33">
        <f t="shared" si="8"/>
        <v>21000</v>
      </c>
      <c r="V316" s="22">
        <f t="shared" si="9"/>
        <v>23520.000000000004</v>
      </c>
      <c r="W316" s="23"/>
      <c r="X316" s="24">
        <v>2017</v>
      </c>
      <c r="Y316" s="24"/>
      <c r="Z316" s="18"/>
      <c r="AA316" s="18"/>
      <c r="AB316" s="18"/>
      <c r="AC316" s="18"/>
    </row>
    <row r="317" spans="2:29" ht="12.75" customHeight="1" x14ac:dyDescent="0.25">
      <c r="B317" s="58" t="s">
        <v>476</v>
      </c>
      <c r="C317" s="16" t="s">
        <v>31</v>
      </c>
      <c r="D317" s="16" t="s">
        <v>1699</v>
      </c>
      <c r="E317" s="79" t="s">
        <v>433</v>
      </c>
      <c r="F317" s="78" t="s">
        <v>2839</v>
      </c>
      <c r="G317" s="79" t="s">
        <v>1806</v>
      </c>
      <c r="H317" s="20" t="s">
        <v>33</v>
      </c>
      <c r="I317" s="21">
        <v>0</v>
      </c>
      <c r="J317" s="16" t="s">
        <v>34</v>
      </c>
      <c r="K317" s="16" t="s">
        <v>44</v>
      </c>
      <c r="L317" s="17" t="s">
        <v>1025</v>
      </c>
      <c r="M317" s="16" t="s">
        <v>37</v>
      </c>
      <c r="N317" s="16" t="s">
        <v>38</v>
      </c>
      <c r="O317" s="16" t="s">
        <v>39</v>
      </c>
      <c r="P317" s="16" t="s">
        <v>40</v>
      </c>
      <c r="Q317" s="62">
        <v>796</v>
      </c>
      <c r="R317" s="20" t="s">
        <v>42</v>
      </c>
      <c r="S317" s="16">
        <v>2</v>
      </c>
      <c r="T317" s="33">
        <v>5651.62</v>
      </c>
      <c r="U317" s="33">
        <f t="shared" si="8"/>
        <v>11303.24</v>
      </c>
      <c r="V317" s="22">
        <f t="shared" si="9"/>
        <v>12659.6288</v>
      </c>
      <c r="W317" s="23"/>
      <c r="X317" s="24">
        <v>2017</v>
      </c>
      <c r="Y317" s="24"/>
      <c r="Z317" s="18"/>
      <c r="AA317" s="18"/>
      <c r="AB317" s="18"/>
      <c r="AC317" s="18"/>
    </row>
    <row r="318" spans="2:29" ht="12.75" customHeight="1" x14ac:dyDescent="0.25">
      <c r="B318" s="58" t="s">
        <v>477</v>
      </c>
      <c r="C318" s="16" t="s">
        <v>31</v>
      </c>
      <c r="D318" s="16" t="s">
        <v>1700</v>
      </c>
      <c r="E318" s="79" t="s">
        <v>2435</v>
      </c>
      <c r="F318" s="88" t="s">
        <v>2840</v>
      </c>
      <c r="G318" s="85" t="s">
        <v>1807</v>
      </c>
      <c r="H318" s="20" t="s">
        <v>33</v>
      </c>
      <c r="I318" s="21">
        <v>0</v>
      </c>
      <c r="J318" s="16" t="s">
        <v>122</v>
      </c>
      <c r="K318" s="16" t="s">
        <v>37</v>
      </c>
      <c r="L318" s="17" t="s">
        <v>2451</v>
      </c>
      <c r="M318" s="16" t="s">
        <v>37</v>
      </c>
      <c r="N318" s="16" t="s">
        <v>38</v>
      </c>
      <c r="O318" s="16" t="s">
        <v>39</v>
      </c>
      <c r="P318" s="16" t="s">
        <v>40</v>
      </c>
      <c r="Q318" s="62">
        <v>796</v>
      </c>
      <c r="R318" s="20" t="s">
        <v>42</v>
      </c>
      <c r="S318" s="16">
        <v>4</v>
      </c>
      <c r="T318" s="33">
        <v>2678.33</v>
      </c>
      <c r="U318" s="33">
        <f t="shared" si="8"/>
        <v>10713.32</v>
      </c>
      <c r="V318" s="22">
        <f t="shared" si="9"/>
        <v>11998.9184</v>
      </c>
      <c r="W318" s="23"/>
      <c r="X318" s="24">
        <v>2017</v>
      </c>
      <c r="Y318" s="24"/>
      <c r="Z318" s="18"/>
      <c r="AA318" s="18"/>
      <c r="AB318" s="18"/>
      <c r="AC318" s="18"/>
    </row>
    <row r="319" spans="2:29" ht="12.75" customHeight="1" x14ac:dyDescent="0.25">
      <c r="B319" s="58" t="s">
        <v>478</v>
      </c>
      <c r="C319" s="16" t="s">
        <v>31</v>
      </c>
      <c r="D319" s="16" t="s">
        <v>1701</v>
      </c>
      <c r="E319" s="79" t="s">
        <v>319</v>
      </c>
      <c r="F319" s="88" t="s">
        <v>2841</v>
      </c>
      <c r="G319" s="85" t="s">
        <v>1808</v>
      </c>
      <c r="H319" s="20" t="s">
        <v>33</v>
      </c>
      <c r="I319" s="21">
        <v>0</v>
      </c>
      <c r="J319" s="16" t="s">
        <v>34</v>
      </c>
      <c r="K319" s="16" t="s">
        <v>44</v>
      </c>
      <c r="L319" s="17" t="s">
        <v>2451</v>
      </c>
      <c r="M319" s="16" t="s">
        <v>37</v>
      </c>
      <c r="N319" s="16" t="s">
        <v>38</v>
      </c>
      <c r="O319" s="16" t="s">
        <v>39</v>
      </c>
      <c r="P319" s="16" t="s">
        <v>40</v>
      </c>
      <c r="Q319" s="62">
        <v>796</v>
      </c>
      <c r="R319" s="20" t="s">
        <v>42</v>
      </c>
      <c r="S319" s="16">
        <v>4</v>
      </c>
      <c r="T319" s="33">
        <v>6381.31</v>
      </c>
      <c r="U319" s="33">
        <f t="shared" si="8"/>
        <v>25525.24</v>
      </c>
      <c r="V319" s="22">
        <f t="shared" si="9"/>
        <v>28588.268800000005</v>
      </c>
      <c r="W319" s="23"/>
      <c r="X319" s="24">
        <v>2017</v>
      </c>
      <c r="Y319" s="24"/>
      <c r="Z319" s="18"/>
      <c r="AA319" s="18"/>
      <c r="AB319" s="18"/>
      <c r="AC319" s="18"/>
    </row>
    <row r="320" spans="2:29" ht="12.75" customHeight="1" x14ac:dyDescent="0.25">
      <c r="B320" s="58" t="s">
        <v>479</v>
      </c>
      <c r="C320" s="16" t="s">
        <v>31</v>
      </c>
      <c r="D320" s="16" t="s">
        <v>436</v>
      </c>
      <c r="E320" s="79" t="s">
        <v>2706</v>
      </c>
      <c r="F320" s="79" t="s">
        <v>437</v>
      </c>
      <c r="G320" s="79" t="s">
        <v>1809</v>
      </c>
      <c r="H320" s="20" t="s">
        <v>33</v>
      </c>
      <c r="I320" s="21">
        <v>0</v>
      </c>
      <c r="J320" s="16" t="s">
        <v>34</v>
      </c>
      <c r="K320" s="16" t="s">
        <v>44</v>
      </c>
      <c r="L320" s="17" t="s">
        <v>2451</v>
      </c>
      <c r="M320" s="16" t="s">
        <v>37</v>
      </c>
      <c r="N320" s="16" t="s">
        <v>38</v>
      </c>
      <c r="O320" s="16" t="s">
        <v>39</v>
      </c>
      <c r="P320" s="16" t="s">
        <v>40</v>
      </c>
      <c r="Q320" s="62">
        <v>796</v>
      </c>
      <c r="R320" s="20" t="s">
        <v>42</v>
      </c>
      <c r="S320" s="16">
        <v>2</v>
      </c>
      <c r="T320" s="33">
        <v>20000</v>
      </c>
      <c r="U320" s="33">
        <f t="shared" si="8"/>
        <v>40000</v>
      </c>
      <c r="V320" s="22">
        <f t="shared" si="9"/>
        <v>44800.000000000007</v>
      </c>
      <c r="W320" s="23"/>
      <c r="X320" s="24">
        <v>2017</v>
      </c>
      <c r="Y320" s="24"/>
      <c r="Z320" s="18"/>
      <c r="AA320" s="18"/>
      <c r="AB320" s="18"/>
      <c r="AC320" s="18"/>
    </row>
    <row r="321" spans="2:29" ht="12.75" customHeight="1" x14ac:dyDescent="0.25">
      <c r="B321" s="58" t="s">
        <v>480</v>
      </c>
      <c r="C321" s="16" t="s">
        <v>31</v>
      </c>
      <c r="D321" s="16" t="s">
        <v>1702</v>
      </c>
      <c r="E321" s="79" t="s">
        <v>1729</v>
      </c>
      <c r="F321" s="78" t="s">
        <v>2842</v>
      </c>
      <c r="G321" s="79" t="s">
        <v>1810</v>
      </c>
      <c r="H321" s="20" t="s">
        <v>33</v>
      </c>
      <c r="I321" s="21">
        <v>0</v>
      </c>
      <c r="J321" s="16" t="s">
        <v>122</v>
      </c>
      <c r="K321" s="16" t="s">
        <v>37</v>
      </c>
      <c r="L321" s="17" t="s">
        <v>2451</v>
      </c>
      <c r="M321" s="16" t="s">
        <v>37</v>
      </c>
      <c r="N321" s="16" t="s">
        <v>38</v>
      </c>
      <c r="O321" s="16" t="s">
        <v>39</v>
      </c>
      <c r="P321" s="16" t="s">
        <v>40</v>
      </c>
      <c r="Q321" s="62">
        <v>796</v>
      </c>
      <c r="R321" s="20" t="s">
        <v>42</v>
      </c>
      <c r="S321" s="16">
        <v>20</v>
      </c>
      <c r="T321" s="33">
        <v>2580</v>
      </c>
      <c r="U321" s="33">
        <f t="shared" si="8"/>
        <v>51600</v>
      </c>
      <c r="V321" s="22">
        <f t="shared" si="9"/>
        <v>57792.000000000007</v>
      </c>
      <c r="W321" s="23"/>
      <c r="X321" s="24">
        <v>2017</v>
      </c>
      <c r="Y321" s="24"/>
      <c r="Z321" s="18"/>
      <c r="AA321" s="18"/>
      <c r="AB321" s="18"/>
      <c r="AC321" s="18"/>
    </row>
    <row r="322" spans="2:29" ht="12.75" customHeight="1" x14ac:dyDescent="0.25">
      <c r="B322" s="58" t="s">
        <v>481</v>
      </c>
      <c r="C322" s="16" t="s">
        <v>31</v>
      </c>
      <c r="D322" s="16" t="s">
        <v>1703</v>
      </c>
      <c r="E322" s="79" t="s">
        <v>2843</v>
      </c>
      <c r="F322" s="88" t="s">
        <v>2844</v>
      </c>
      <c r="G322" s="85" t="s">
        <v>1811</v>
      </c>
      <c r="H322" s="20" t="s">
        <v>33</v>
      </c>
      <c r="I322" s="21">
        <v>0</v>
      </c>
      <c r="J322" s="16" t="s">
        <v>34</v>
      </c>
      <c r="K322" s="16" t="s">
        <v>44</v>
      </c>
      <c r="L322" s="17" t="s">
        <v>2451</v>
      </c>
      <c r="M322" s="16" t="s">
        <v>37</v>
      </c>
      <c r="N322" s="16" t="s">
        <v>38</v>
      </c>
      <c r="O322" s="16" t="s">
        <v>39</v>
      </c>
      <c r="P322" s="16" t="s">
        <v>40</v>
      </c>
      <c r="Q322" s="62">
        <v>796</v>
      </c>
      <c r="R322" s="20" t="s">
        <v>42</v>
      </c>
      <c r="S322" s="16">
        <v>12</v>
      </c>
      <c r="T322" s="33">
        <v>3691.71</v>
      </c>
      <c r="U322" s="33">
        <f t="shared" si="8"/>
        <v>44300.520000000004</v>
      </c>
      <c r="V322" s="22">
        <f t="shared" si="9"/>
        <v>49616.582400000007</v>
      </c>
      <c r="W322" s="23"/>
      <c r="X322" s="24">
        <v>2017</v>
      </c>
      <c r="Y322" s="24"/>
      <c r="Z322" s="18"/>
      <c r="AA322" s="18"/>
      <c r="AB322" s="18"/>
      <c r="AC322" s="18"/>
    </row>
    <row r="323" spans="2:29" ht="12.75" customHeight="1" x14ac:dyDescent="0.25">
      <c r="B323" s="58" t="s">
        <v>482</v>
      </c>
      <c r="C323" s="16" t="s">
        <v>31</v>
      </c>
      <c r="D323" s="16" t="s">
        <v>440</v>
      </c>
      <c r="E323" s="79" t="s">
        <v>2845</v>
      </c>
      <c r="F323" s="89" t="s">
        <v>441</v>
      </c>
      <c r="G323" s="79" t="s">
        <v>1812</v>
      </c>
      <c r="H323" s="20" t="s">
        <v>33</v>
      </c>
      <c r="I323" s="21">
        <v>0</v>
      </c>
      <c r="J323" s="16" t="s">
        <v>34</v>
      </c>
      <c r="K323" s="16" t="s">
        <v>44</v>
      </c>
      <c r="L323" s="17" t="s">
        <v>1025</v>
      </c>
      <c r="M323" s="16" t="s">
        <v>37</v>
      </c>
      <c r="N323" s="16" t="s">
        <v>38</v>
      </c>
      <c r="O323" s="16" t="s">
        <v>39</v>
      </c>
      <c r="P323" s="16" t="s">
        <v>40</v>
      </c>
      <c r="Q323" s="62">
        <v>778</v>
      </c>
      <c r="R323" s="90" t="s">
        <v>1853</v>
      </c>
      <c r="S323" s="16">
        <v>10</v>
      </c>
      <c r="T323" s="33">
        <v>3000</v>
      </c>
      <c r="U323" s="33">
        <f t="shared" si="8"/>
        <v>30000</v>
      </c>
      <c r="V323" s="22">
        <f t="shared" si="9"/>
        <v>33600</v>
      </c>
      <c r="W323" s="23"/>
      <c r="X323" s="24">
        <v>2017</v>
      </c>
      <c r="Y323" s="24"/>
      <c r="Z323" s="18"/>
      <c r="AA323" s="18"/>
      <c r="AB323" s="18"/>
      <c r="AC323" s="18"/>
    </row>
    <row r="324" spans="2:29" ht="12.75" customHeight="1" x14ac:dyDescent="0.25">
      <c r="B324" s="58" t="s">
        <v>485</v>
      </c>
      <c r="C324" s="16" t="s">
        <v>31</v>
      </c>
      <c r="D324" s="16" t="s">
        <v>1704</v>
      </c>
      <c r="E324" s="79" t="s">
        <v>2846</v>
      </c>
      <c r="F324" s="78" t="s">
        <v>3031</v>
      </c>
      <c r="G324" s="79" t="s">
        <v>1813</v>
      </c>
      <c r="H324" s="20" t="s">
        <v>33</v>
      </c>
      <c r="I324" s="21">
        <v>0</v>
      </c>
      <c r="J324" s="16" t="s">
        <v>122</v>
      </c>
      <c r="K324" s="16" t="s">
        <v>37</v>
      </c>
      <c r="L324" s="17" t="s">
        <v>45</v>
      </c>
      <c r="M324" s="16" t="s">
        <v>37</v>
      </c>
      <c r="N324" s="16" t="s">
        <v>38</v>
      </c>
      <c r="O324" s="16" t="s">
        <v>39</v>
      </c>
      <c r="P324" s="16" t="s">
        <v>40</v>
      </c>
      <c r="Q324" s="62">
        <v>18</v>
      </c>
      <c r="R324" s="83" t="s">
        <v>338</v>
      </c>
      <c r="S324" s="16">
        <v>200</v>
      </c>
      <c r="T324" s="33">
        <v>1000</v>
      </c>
      <c r="U324" s="33">
        <f t="shared" si="8"/>
        <v>200000</v>
      </c>
      <c r="V324" s="22">
        <f t="shared" si="9"/>
        <v>224000.00000000003</v>
      </c>
      <c r="W324" s="23"/>
      <c r="X324" s="24">
        <v>2017</v>
      </c>
      <c r="Y324" s="24"/>
      <c r="Z324" s="18"/>
      <c r="AA324" s="18"/>
      <c r="AB324" s="18"/>
      <c r="AC324" s="18"/>
    </row>
    <row r="325" spans="2:29" ht="12.75" customHeight="1" x14ac:dyDescent="0.25">
      <c r="B325" s="58" t="s">
        <v>487</v>
      </c>
      <c r="C325" s="16" t="s">
        <v>31</v>
      </c>
      <c r="D325" s="16" t="s">
        <v>1705</v>
      </c>
      <c r="E325" s="79" t="s">
        <v>2847</v>
      </c>
      <c r="F325" s="78" t="s">
        <v>2848</v>
      </c>
      <c r="G325" s="79" t="s">
        <v>1814</v>
      </c>
      <c r="H325" s="20" t="s">
        <v>33</v>
      </c>
      <c r="I325" s="21">
        <v>0</v>
      </c>
      <c r="J325" s="16" t="s">
        <v>34</v>
      </c>
      <c r="K325" s="16" t="s">
        <v>44</v>
      </c>
      <c r="L325" s="17" t="s">
        <v>966</v>
      </c>
      <c r="M325" s="16" t="s">
        <v>37</v>
      </c>
      <c r="N325" s="16" t="s">
        <v>38</v>
      </c>
      <c r="O325" s="16" t="s">
        <v>39</v>
      </c>
      <c r="P325" s="16" t="s">
        <v>40</v>
      </c>
      <c r="Q325" s="62">
        <v>796</v>
      </c>
      <c r="R325" s="20" t="s">
        <v>42</v>
      </c>
      <c r="S325" s="16">
        <v>2</v>
      </c>
      <c r="T325" s="33">
        <v>125000</v>
      </c>
      <c r="U325" s="33">
        <f t="shared" si="8"/>
        <v>250000</v>
      </c>
      <c r="V325" s="22">
        <f t="shared" si="9"/>
        <v>280000</v>
      </c>
      <c r="W325" s="23"/>
      <c r="X325" s="24">
        <v>2017</v>
      </c>
      <c r="Y325" s="24"/>
      <c r="Z325" s="18"/>
      <c r="AA325" s="18"/>
      <c r="AB325" s="18"/>
      <c r="AC325" s="18"/>
    </row>
    <row r="326" spans="2:29" ht="12.75" customHeight="1" x14ac:dyDescent="0.25">
      <c r="B326" s="58" t="s">
        <v>490</v>
      </c>
      <c r="C326" s="16" t="s">
        <v>31</v>
      </c>
      <c r="D326" s="16" t="s">
        <v>1706</v>
      </c>
      <c r="E326" s="79" t="s">
        <v>2851</v>
      </c>
      <c r="F326" s="78" t="s">
        <v>2850</v>
      </c>
      <c r="G326" s="79" t="s">
        <v>2849</v>
      </c>
      <c r="H326" s="20" t="s">
        <v>33</v>
      </c>
      <c r="I326" s="21">
        <v>0</v>
      </c>
      <c r="J326" s="16" t="s">
        <v>34</v>
      </c>
      <c r="K326" s="16" t="s">
        <v>44</v>
      </c>
      <c r="L326" s="17" t="s">
        <v>966</v>
      </c>
      <c r="M326" s="16" t="s">
        <v>37</v>
      </c>
      <c r="N326" s="16" t="s">
        <v>38</v>
      </c>
      <c r="O326" s="16" t="s">
        <v>39</v>
      </c>
      <c r="P326" s="16" t="s">
        <v>40</v>
      </c>
      <c r="Q326" s="62">
        <v>112</v>
      </c>
      <c r="R326" s="83" t="s">
        <v>62</v>
      </c>
      <c r="S326" s="16">
        <v>25</v>
      </c>
      <c r="T326" s="33">
        <v>12500</v>
      </c>
      <c r="U326" s="33">
        <f t="shared" si="8"/>
        <v>312500</v>
      </c>
      <c r="V326" s="22">
        <f t="shared" si="9"/>
        <v>350000.00000000006</v>
      </c>
      <c r="W326" s="23"/>
      <c r="X326" s="24">
        <v>2017</v>
      </c>
      <c r="Y326" s="24"/>
      <c r="Z326" s="18"/>
      <c r="AA326" s="18"/>
      <c r="AB326" s="18"/>
      <c r="AC326" s="18"/>
    </row>
    <row r="327" spans="2:29" ht="12.75" customHeight="1" x14ac:dyDescent="0.25">
      <c r="B327" s="58" t="s">
        <v>492</v>
      </c>
      <c r="C327" s="16" t="s">
        <v>31</v>
      </c>
      <c r="D327" s="16" t="s">
        <v>1707</v>
      </c>
      <c r="E327" s="79" t="s">
        <v>2852</v>
      </c>
      <c r="F327" s="78" t="s">
        <v>2853</v>
      </c>
      <c r="G327" s="79" t="s">
        <v>1815</v>
      </c>
      <c r="H327" s="20" t="s">
        <v>33</v>
      </c>
      <c r="I327" s="21">
        <v>0</v>
      </c>
      <c r="J327" s="16" t="s">
        <v>122</v>
      </c>
      <c r="K327" s="16" t="s">
        <v>37</v>
      </c>
      <c r="L327" s="17" t="s">
        <v>2451</v>
      </c>
      <c r="M327" s="16" t="s">
        <v>37</v>
      </c>
      <c r="N327" s="16" t="s">
        <v>38</v>
      </c>
      <c r="O327" s="16" t="s">
        <v>39</v>
      </c>
      <c r="P327" s="16" t="s">
        <v>40</v>
      </c>
      <c r="Q327" s="62">
        <v>166</v>
      </c>
      <c r="R327" s="80" t="s">
        <v>1850</v>
      </c>
      <c r="S327" s="16">
        <v>5000</v>
      </c>
      <c r="T327" s="33">
        <v>70</v>
      </c>
      <c r="U327" s="33">
        <f t="shared" si="8"/>
        <v>350000</v>
      </c>
      <c r="V327" s="22">
        <f t="shared" si="9"/>
        <v>392000.00000000006</v>
      </c>
      <c r="W327" s="23"/>
      <c r="X327" s="24">
        <v>2017</v>
      </c>
      <c r="Y327" s="24"/>
      <c r="Z327" s="18"/>
      <c r="AA327" s="18"/>
      <c r="AB327" s="18"/>
      <c r="AC327" s="18"/>
    </row>
    <row r="328" spans="2:29" ht="12.75" customHeight="1" x14ac:dyDescent="0.25">
      <c r="B328" s="58" t="s">
        <v>494</v>
      </c>
      <c r="C328" s="16" t="s">
        <v>31</v>
      </c>
      <c r="D328" s="16" t="s">
        <v>1708</v>
      </c>
      <c r="E328" s="79" t="s">
        <v>1001</v>
      </c>
      <c r="F328" s="78" t="s">
        <v>2854</v>
      </c>
      <c r="G328" s="79" t="s">
        <v>1816</v>
      </c>
      <c r="H328" s="20" t="s">
        <v>33</v>
      </c>
      <c r="I328" s="21">
        <v>0</v>
      </c>
      <c r="J328" s="16" t="s">
        <v>34</v>
      </c>
      <c r="K328" s="16" t="s">
        <v>44</v>
      </c>
      <c r="L328" s="17" t="s">
        <v>2451</v>
      </c>
      <c r="M328" s="16" t="s">
        <v>37</v>
      </c>
      <c r="N328" s="16" t="s">
        <v>38</v>
      </c>
      <c r="O328" s="16" t="s">
        <v>39</v>
      </c>
      <c r="P328" s="16" t="s">
        <v>40</v>
      </c>
      <c r="Q328" s="62">
        <v>166</v>
      </c>
      <c r="R328" s="80" t="s">
        <v>1850</v>
      </c>
      <c r="S328" s="16">
        <v>2</v>
      </c>
      <c r="T328" s="33">
        <v>23000</v>
      </c>
      <c r="U328" s="33">
        <f t="shared" si="8"/>
        <v>46000</v>
      </c>
      <c r="V328" s="22">
        <f t="shared" si="9"/>
        <v>51520.000000000007</v>
      </c>
      <c r="W328" s="23"/>
      <c r="X328" s="24">
        <v>2017</v>
      </c>
      <c r="Y328" s="24"/>
      <c r="Z328" s="18"/>
      <c r="AA328" s="18"/>
      <c r="AB328" s="18"/>
      <c r="AC328" s="18"/>
    </row>
    <row r="329" spans="2:29" ht="12.75" customHeight="1" x14ac:dyDescent="0.25">
      <c r="B329" s="58" t="s">
        <v>495</v>
      </c>
      <c r="C329" s="16" t="s">
        <v>31</v>
      </c>
      <c r="D329" s="16" t="s">
        <v>1709</v>
      </c>
      <c r="E329" s="79" t="s">
        <v>2855</v>
      </c>
      <c r="F329" s="78" t="s">
        <v>2856</v>
      </c>
      <c r="G329" s="79" t="s">
        <v>456</v>
      </c>
      <c r="H329" s="20" t="s">
        <v>33</v>
      </c>
      <c r="I329" s="21">
        <v>0</v>
      </c>
      <c r="J329" s="16" t="s">
        <v>34</v>
      </c>
      <c r="K329" s="16" t="s">
        <v>44</v>
      </c>
      <c r="L329" s="17" t="s">
        <v>966</v>
      </c>
      <c r="M329" s="16" t="s">
        <v>37</v>
      </c>
      <c r="N329" s="16" t="s">
        <v>38</v>
      </c>
      <c r="O329" s="16" t="s">
        <v>39</v>
      </c>
      <c r="P329" s="16" t="s">
        <v>40</v>
      </c>
      <c r="Q329" s="62">
        <v>112</v>
      </c>
      <c r="R329" s="83" t="s">
        <v>62</v>
      </c>
      <c r="S329" s="16">
        <v>60</v>
      </c>
      <c r="T329" s="33">
        <v>1197.3599999999999</v>
      </c>
      <c r="U329" s="33">
        <f t="shared" si="8"/>
        <v>71841.599999999991</v>
      </c>
      <c r="V329" s="22">
        <f t="shared" si="9"/>
        <v>80462.592000000004</v>
      </c>
      <c r="W329" s="23"/>
      <c r="X329" s="24">
        <v>2017</v>
      </c>
      <c r="Y329" s="24"/>
      <c r="Z329" s="18"/>
      <c r="AA329" s="18"/>
      <c r="AB329" s="18"/>
      <c r="AC329" s="18"/>
    </row>
    <row r="330" spans="2:29" ht="12.75" customHeight="1" x14ac:dyDescent="0.25">
      <c r="B330" s="58" t="s">
        <v>496</v>
      </c>
      <c r="C330" s="16" t="s">
        <v>31</v>
      </c>
      <c r="D330" s="16" t="s">
        <v>1710</v>
      </c>
      <c r="E330" s="79" t="s">
        <v>2857</v>
      </c>
      <c r="F330" s="78" t="s">
        <v>2858</v>
      </c>
      <c r="G330" s="79" t="s">
        <v>1817</v>
      </c>
      <c r="H330" s="20" t="s">
        <v>33</v>
      </c>
      <c r="I330" s="21">
        <v>0</v>
      </c>
      <c r="J330" s="16" t="s">
        <v>122</v>
      </c>
      <c r="K330" s="16" t="s">
        <v>37</v>
      </c>
      <c r="L330" s="17" t="s">
        <v>1025</v>
      </c>
      <c r="M330" s="16" t="s">
        <v>37</v>
      </c>
      <c r="N330" s="16" t="s">
        <v>38</v>
      </c>
      <c r="O330" s="16" t="s">
        <v>39</v>
      </c>
      <c r="P330" s="16" t="s">
        <v>40</v>
      </c>
      <c r="Q330" s="62">
        <v>796</v>
      </c>
      <c r="R330" s="20" t="s">
        <v>42</v>
      </c>
      <c r="S330" s="16">
        <v>3</v>
      </c>
      <c r="T330" s="33">
        <v>15502.41</v>
      </c>
      <c r="U330" s="33">
        <f t="shared" si="8"/>
        <v>46507.229999999996</v>
      </c>
      <c r="V330" s="22">
        <f t="shared" si="9"/>
        <v>52088.097600000001</v>
      </c>
      <c r="W330" s="23"/>
      <c r="X330" s="24">
        <v>2017</v>
      </c>
      <c r="Y330" s="24"/>
      <c r="Z330" s="18"/>
      <c r="AA330" s="18"/>
      <c r="AB330" s="18"/>
      <c r="AC330" s="18"/>
    </row>
    <row r="331" spans="2:29" ht="12.75" customHeight="1" x14ac:dyDescent="0.25">
      <c r="B331" s="58" t="s">
        <v>497</v>
      </c>
      <c r="C331" s="16" t="s">
        <v>31</v>
      </c>
      <c r="D331" s="16" t="s">
        <v>260</v>
      </c>
      <c r="E331" s="79" t="s">
        <v>2859</v>
      </c>
      <c r="F331" s="88" t="s">
        <v>2860</v>
      </c>
      <c r="G331" s="85" t="s">
        <v>1818</v>
      </c>
      <c r="H331" s="20" t="s">
        <v>33</v>
      </c>
      <c r="I331" s="21">
        <v>0</v>
      </c>
      <c r="J331" s="16" t="s">
        <v>34</v>
      </c>
      <c r="K331" s="16" t="s">
        <v>44</v>
      </c>
      <c r="L331" s="17" t="s">
        <v>1025</v>
      </c>
      <c r="M331" s="16" t="s">
        <v>37</v>
      </c>
      <c r="N331" s="16" t="s">
        <v>38</v>
      </c>
      <c r="O331" s="16" t="s">
        <v>39</v>
      </c>
      <c r="P331" s="16" t="s">
        <v>40</v>
      </c>
      <c r="Q331" s="62">
        <v>796</v>
      </c>
      <c r="R331" s="20" t="s">
        <v>42</v>
      </c>
      <c r="S331" s="16">
        <v>1</v>
      </c>
      <c r="T331" s="33">
        <v>20000</v>
      </c>
      <c r="U331" s="33">
        <f t="shared" si="8"/>
        <v>20000</v>
      </c>
      <c r="V331" s="22">
        <f t="shared" si="9"/>
        <v>22400.000000000004</v>
      </c>
      <c r="W331" s="23"/>
      <c r="X331" s="24">
        <v>2017</v>
      </c>
      <c r="Y331" s="24"/>
      <c r="Z331" s="18"/>
      <c r="AA331" s="18"/>
      <c r="AB331" s="18"/>
      <c r="AC331" s="18"/>
    </row>
    <row r="332" spans="2:29" ht="12.75" customHeight="1" x14ac:dyDescent="0.25">
      <c r="B332" s="58" t="s">
        <v>501</v>
      </c>
      <c r="C332" s="16" t="s">
        <v>31</v>
      </c>
      <c r="D332" s="16" t="s">
        <v>1711</v>
      </c>
      <c r="E332" s="79" t="s">
        <v>2694</v>
      </c>
      <c r="F332" s="78" t="s">
        <v>2905</v>
      </c>
      <c r="G332" s="79" t="s">
        <v>1819</v>
      </c>
      <c r="H332" s="20" t="s">
        <v>33</v>
      </c>
      <c r="I332" s="21">
        <v>0</v>
      </c>
      <c r="J332" s="16" t="s">
        <v>34</v>
      </c>
      <c r="K332" s="16" t="s">
        <v>44</v>
      </c>
      <c r="L332" s="17" t="s">
        <v>45</v>
      </c>
      <c r="M332" s="16" t="s">
        <v>37</v>
      </c>
      <c r="N332" s="16" t="s">
        <v>38</v>
      </c>
      <c r="O332" s="16" t="s">
        <v>39</v>
      </c>
      <c r="P332" s="16" t="s">
        <v>40</v>
      </c>
      <c r="Q332" s="62">
        <v>166</v>
      </c>
      <c r="R332" s="80" t="s">
        <v>1850</v>
      </c>
      <c r="S332" s="16">
        <v>300</v>
      </c>
      <c r="T332" s="33">
        <v>113.49</v>
      </c>
      <c r="U332" s="33">
        <f t="shared" si="8"/>
        <v>34047</v>
      </c>
      <c r="V332" s="22">
        <f t="shared" si="9"/>
        <v>38132.640000000007</v>
      </c>
      <c r="W332" s="23"/>
      <c r="X332" s="24">
        <v>2017</v>
      </c>
      <c r="Y332" s="24"/>
      <c r="Z332" s="18"/>
      <c r="AA332" s="18"/>
      <c r="AB332" s="18"/>
      <c r="AC332" s="18"/>
    </row>
    <row r="333" spans="2:29" ht="12.75" customHeight="1" x14ac:dyDescent="0.25">
      <c r="B333" s="58" t="s">
        <v>503</v>
      </c>
      <c r="C333" s="16" t="s">
        <v>31</v>
      </c>
      <c r="D333" s="16" t="s">
        <v>1712</v>
      </c>
      <c r="E333" s="79" t="s">
        <v>92</v>
      </c>
      <c r="F333" s="78" t="s">
        <v>2906</v>
      </c>
      <c r="G333" s="79" t="s">
        <v>1820</v>
      </c>
      <c r="H333" s="20" t="s">
        <v>33</v>
      </c>
      <c r="I333" s="21">
        <v>0</v>
      </c>
      <c r="J333" s="16" t="s">
        <v>122</v>
      </c>
      <c r="K333" s="16" t="s">
        <v>37</v>
      </c>
      <c r="L333" s="17" t="s">
        <v>45</v>
      </c>
      <c r="M333" s="16" t="s">
        <v>37</v>
      </c>
      <c r="N333" s="16" t="s">
        <v>38</v>
      </c>
      <c r="O333" s="16" t="s">
        <v>39</v>
      </c>
      <c r="P333" s="16" t="s">
        <v>40</v>
      </c>
      <c r="Q333" s="62">
        <v>166</v>
      </c>
      <c r="R333" s="80" t="s">
        <v>1850</v>
      </c>
      <c r="S333" s="16">
        <v>300</v>
      </c>
      <c r="T333" s="33">
        <v>115</v>
      </c>
      <c r="U333" s="33">
        <f t="shared" si="8"/>
        <v>34500</v>
      </c>
      <c r="V333" s="22">
        <f t="shared" si="9"/>
        <v>38640.000000000007</v>
      </c>
      <c r="W333" s="23"/>
      <c r="X333" s="24">
        <v>2017</v>
      </c>
      <c r="Y333" s="24"/>
      <c r="Z333" s="18"/>
      <c r="AA333" s="18"/>
      <c r="AB333" s="18"/>
      <c r="AC333" s="18"/>
    </row>
    <row r="334" spans="2:29" ht="12.75" customHeight="1" x14ac:dyDescent="0.25">
      <c r="B334" s="58" t="s">
        <v>507</v>
      </c>
      <c r="C334" s="16" t="s">
        <v>31</v>
      </c>
      <c r="D334" s="16" t="s">
        <v>1713</v>
      </c>
      <c r="E334" s="79" t="s">
        <v>92</v>
      </c>
      <c r="F334" s="54" t="s">
        <v>2861</v>
      </c>
      <c r="G334" s="79" t="s">
        <v>1821</v>
      </c>
      <c r="H334" s="20" t="s">
        <v>33</v>
      </c>
      <c r="I334" s="21">
        <v>0</v>
      </c>
      <c r="J334" s="16" t="s">
        <v>34</v>
      </c>
      <c r="K334" s="16" t="s">
        <v>44</v>
      </c>
      <c r="L334" s="17" t="s">
        <v>45</v>
      </c>
      <c r="M334" s="16" t="s">
        <v>37</v>
      </c>
      <c r="N334" s="16" t="s">
        <v>38</v>
      </c>
      <c r="O334" s="16" t="s">
        <v>39</v>
      </c>
      <c r="P334" s="16" t="s">
        <v>40</v>
      </c>
      <c r="Q334" s="62">
        <v>166</v>
      </c>
      <c r="R334" s="80" t="s">
        <v>1850</v>
      </c>
      <c r="S334" s="16">
        <v>300</v>
      </c>
      <c r="T334" s="33">
        <v>172.48</v>
      </c>
      <c r="U334" s="33">
        <f t="shared" ref="U334:U394" si="10">T334*S334</f>
        <v>51744</v>
      </c>
      <c r="V334" s="22">
        <f t="shared" ref="V334:V395" si="11">U334*1.12</f>
        <v>57953.280000000006</v>
      </c>
      <c r="W334" s="23"/>
      <c r="X334" s="24">
        <v>2017</v>
      </c>
      <c r="Y334" s="24"/>
      <c r="Z334" s="18"/>
      <c r="AA334" s="18"/>
      <c r="AB334" s="18"/>
      <c r="AC334" s="18"/>
    </row>
    <row r="335" spans="2:29" ht="12.75" customHeight="1" x14ac:dyDescent="0.25">
      <c r="B335" s="58" t="s">
        <v>508</v>
      </c>
      <c r="C335" s="16" t="s">
        <v>31</v>
      </c>
      <c r="D335" s="16" t="s">
        <v>1714</v>
      </c>
      <c r="E335" s="79" t="s">
        <v>2694</v>
      </c>
      <c r="F335" s="54" t="s">
        <v>2862</v>
      </c>
      <c r="G335" s="79" t="s">
        <v>1822</v>
      </c>
      <c r="H335" s="20" t="s">
        <v>33</v>
      </c>
      <c r="I335" s="21">
        <v>0</v>
      </c>
      <c r="J335" s="16" t="s">
        <v>34</v>
      </c>
      <c r="K335" s="16" t="s">
        <v>44</v>
      </c>
      <c r="L335" s="17" t="s">
        <v>45</v>
      </c>
      <c r="M335" s="16" t="s">
        <v>37</v>
      </c>
      <c r="N335" s="16" t="s">
        <v>38</v>
      </c>
      <c r="O335" s="16" t="s">
        <v>39</v>
      </c>
      <c r="P335" s="16" t="s">
        <v>40</v>
      </c>
      <c r="Q335" s="62">
        <v>166</v>
      </c>
      <c r="R335" s="80" t="s">
        <v>1850</v>
      </c>
      <c r="S335" s="16">
        <v>300</v>
      </c>
      <c r="T335" s="33">
        <v>282.85000000000002</v>
      </c>
      <c r="U335" s="33">
        <f t="shared" si="10"/>
        <v>84855</v>
      </c>
      <c r="V335" s="22">
        <f t="shared" si="11"/>
        <v>95037.6</v>
      </c>
      <c r="W335" s="23"/>
      <c r="X335" s="24">
        <v>2017</v>
      </c>
      <c r="Y335" s="24"/>
      <c r="Z335" s="18"/>
      <c r="AA335" s="18"/>
      <c r="AB335" s="18"/>
      <c r="AC335" s="18"/>
    </row>
    <row r="336" spans="2:29" ht="12.75" customHeight="1" x14ac:dyDescent="0.25">
      <c r="B336" s="58" t="s">
        <v>509</v>
      </c>
      <c r="C336" s="16" t="s">
        <v>31</v>
      </c>
      <c r="D336" s="16" t="s">
        <v>1715</v>
      </c>
      <c r="E336" s="79" t="s">
        <v>92</v>
      </c>
      <c r="F336" s="54" t="s">
        <v>2904</v>
      </c>
      <c r="G336" s="79" t="s">
        <v>1823</v>
      </c>
      <c r="H336" s="20" t="s">
        <v>33</v>
      </c>
      <c r="I336" s="21">
        <v>0</v>
      </c>
      <c r="J336" s="16" t="s">
        <v>122</v>
      </c>
      <c r="K336" s="16" t="s">
        <v>37</v>
      </c>
      <c r="L336" s="17" t="s">
        <v>45</v>
      </c>
      <c r="M336" s="16" t="s">
        <v>37</v>
      </c>
      <c r="N336" s="16" t="s">
        <v>38</v>
      </c>
      <c r="O336" s="16" t="s">
        <v>39</v>
      </c>
      <c r="P336" s="16" t="s">
        <v>40</v>
      </c>
      <c r="Q336" s="62">
        <v>166</v>
      </c>
      <c r="R336" s="80" t="s">
        <v>1850</v>
      </c>
      <c r="S336" s="16">
        <v>300</v>
      </c>
      <c r="T336" s="33">
        <v>283.58</v>
      </c>
      <c r="U336" s="33">
        <f t="shared" si="10"/>
        <v>85074</v>
      </c>
      <c r="V336" s="22">
        <f t="shared" si="11"/>
        <v>95282.880000000005</v>
      </c>
      <c r="W336" s="23"/>
      <c r="X336" s="24">
        <v>2017</v>
      </c>
      <c r="Y336" s="24"/>
      <c r="Z336" s="18"/>
      <c r="AA336" s="18"/>
      <c r="AB336" s="18"/>
      <c r="AC336" s="18"/>
    </row>
    <row r="337" spans="2:29" ht="12.75" customHeight="1" x14ac:dyDescent="0.25">
      <c r="B337" s="58" t="s">
        <v>510</v>
      </c>
      <c r="C337" s="16" t="s">
        <v>31</v>
      </c>
      <c r="D337" s="26" t="s">
        <v>2476</v>
      </c>
      <c r="E337" s="54" t="s">
        <v>92</v>
      </c>
      <c r="F337" s="91" t="s">
        <v>2477</v>
      </c>
      <c r="G337" s="79" t="s">
        <v>1824</v>
      </c>
      <c r="H337" s="20" t="s">
        <v>33</v>
      </c>
      <c r="I337" s="21">
        <v>0</v>
      </c>
      <c r="J337" s="16" t="s">
        <v>34</v>
      </c>
      <c r="K337" s="16" t="s">
        <v>202</v>
      </c>
      <c r="L337" s="17" t="s">
        <v>45</v>
      </c>
      <c r="M337" s="16" t="s">
        <v>37</v>
      </c>
      <c r="N337" s="16" t="s">
        <v>38</v>
      </c>
      <c r="O337" s="16" t="s">
        <v>39</v>
      </c>
      <c r="P337" s="16" t="s">
        <v>40</v>
      </c>
      <c r="Q337" s="62">
        <v>166</v>
      </c>
      <c r="R337" s="80" t="s">
        <v>1850</v>
      </c>
      <c r="S337" s="16">
        <v>300</v>
      </c>
      <c r="T337" s="33">
        <v>279.45999999999998</v>
      </c>
      <c r="U337" s="33">
        <f t="shared" si="10"/>
        <v>83838</v>
      </c>
      <c r="V337" s="22">
        <f t="shared" si="11"/>
        <v>93898.560000000012</v>
      </c>
      <c r="W337" s="23"/>
      <c r="X337" s="24">
        <v>2017</v>
      </c>
      <c r="Y337" s="24"/>
      <c r="Z337" s="18"/>
      <c r="AA337" s="18"/>
      <c r="AB337" s="18"/>
      <c r="AC337" s="18"/>
    </row>
    <row r="338" spans="2:29" ht="12.75" customHeight="1" x14ac:dyDescent="0.25">
      <c r="B338" s="58" t="s">
        <v>511</v>
      </c>
      <c r="C338" s="16" t="s">
        <v>31</v>
      </c>
      <c r="D338" s="26" t="s">
        <v>2476</v>
      </c>
      <c r="E338" s="54" t="s">
        <v>92</v>
      </c>
      <c r="F338" s="54" t="s">
        <v>2907</v>
      </c>
      <c r="G338" s="79" t="s">
        <v>1825</v>
      </c>
      <c r="H338" s="20" t="s">
        <v>33</v>
      </c>
      <c r="I338" s="21">
        <v>0</v>
      </c>
      <c r="J338" s="16" t="s">
        <v>34</v>
      </c>
      <c r="K338" s="16" t="s">
        <v>202</v>
      </c>
      <c r="L338" s="17" t="s">
        <v>45</v>
      </c>
      <c r="M338" s="16" t="s">
        <v>37</v>
      </c>
      <c r="N338" s="16" t="s">
        <v>38</v>
      </c>
      <c r="O338" s="16" t="s">
        <v>39</v>
      </c>
      <c r="P338" s="16" t="s">
        <v>40</v>
      </c>
      <c r="Q338" s="62">
        <v>166</v>
      </c>
      <c r="R338" s="80" t="s">
        <v>1850</v>
      </c>
      <c r="S338" s="16">
        <v>300</v>
      </c>
      <c r="T338" s="33">
        <v>273.64</v>
      </c>
      <c r="U338" s="33">
        <f t="shared" si="10"/>
        <v>82092</v>
      </c>
      <c r="V338" s="22">
        <f t="shared" si="11"/>
        <v>91943.040000000008</v>
      </c>
      <c r="W338" s="23"/>
      <c r="X338" s="24">
        <v>2017</v>
      </c>
      <c r="Y338" s="24"/>
      <c r="Z338" s="18"/>
      <c r="AA338" s="18"/>
      <c r="AB338" s="18"/>
      <c r="AC338" s="18"/>
    </row>
    <row r="339" spans="2:29" ht="12.75" customHeight="1" x14ac:dyDescent="0.25">
      <c r="B339" s="58" t="s">
        <v>512</v>
      </c>
      <c r="C339" s="16" t="s">
        <v>31</v>
      </c>
      <c r="D339" s="26" t="s">
        <v>1714</v>
      </c>
      <c r="E339" s="54" t="s">
        <v>92</v>
      </c>
      <c r="F339" s="54" t="s">
        <v>2862</v>
      </c>
      <c r="G339" s="79" t="s">
        <v>1826</v>
      </c>
      <c r="H339" s="20" t="s">
        <v>33</v>
      </c>
      <c r="I339" s="21">
        <v>0</v>
      </c>
      <c r="J339" s="16" t="s">
        <v>122</v>
      </c>
      <c r="K339" s="16" t="s">
        <v>37</v>
      </c>
      <c r="L339" s="17" t="s">
        <v>45</v>
      </c>
      <c r="M339" s="16" t="s">
        <v>37</v>
      </c>
      <c r="N339" s="16" t="s">
        <v>38</v>
      </c>
      <c r="O339" s="16" t="s">
        <v>39</v>
      </c>
      <c r="P339" s="16" t="s">
        <v>40</v>
      </c>
      <c r="Q339" s="62">
        <v>166</v>
      </c>
      <c r="R339" s="80" t="s">
        <v>1850</v>
      </c>
      <c r="S339" s="16">
        <v>500</v>
      </c>
      <c r="T339" s="33">
        <v>114.03</v>
      </c>
      <c r="U339" s="33">
        <f t="shared" si="10"/>
        <v>57015</v>
      </c>
      <c r="V339" s="22">
        <f t="shared" si="11"/>
        <v>63856.800000000003</v>
      </c>
      <c r="W339" s="23"/>
      <c r="X339" s="24">
        <v>2017</v>
      </c>
      <c r="Y339" s="24"/>
      <c r="Z339" s="18"/>
      <c r="AA339" s="18"/>
      <c r="AB339" s="18"/>
      <c r="AC339" s="18"/>
    </row>
    <row r="340" spans="2:29" ht="12.75" customHeight="1" x14ac:dyDescent="0.25">
      <c r="B340" s="58" t="s">
        <v>515</v>
      </c>
      <c r="C340" s="16" t="s">
        <v>31</v>
      </c>
      <c r="D340" s="16" t="s">
        <v>1716</v>
      </c>
      <c r="E340" s="54" t="s">
        <v>92</v>
      </c>
      <c r="F340" s="54" t="s">
        <v>2908</v>
      </c>
      <c r="G340" s="79" t="s">
        <v>1827</v>
      </c>
      <c r="H340" s="20" t="s">
        <v>33</v>
      </c>
      <c r="I340" s="21">
        <v>0</v>
      </c>
      <c r="J340" s="16" t="s">
        <v>34</v>
      </c>
      <c r="K340" s="16" t="s">
        <v>44</v>
      </c>
      <c r="L340" s="17" t="s">
        <v>45</v>
      </c>
      <c r="M340" s="16" t="s">
        <v>37</v>
      </c>
      <c r="N340" s="16" t="s">
        <v>38</v>
      </c>
      <c r="O340" s="16" t="s">
        <v>39</v>
      </c>
      <c r="P340" s="16" t="s">
        <v>40</v>
      </c>
      <c r="Q340" s="62">
        <v>6</v>
      </c>
      <c r="R340" s="80" t="s">
        <v>87</v>
      </c>
      <c r="S340" s="16">
        <v>150</v>
      </c>
      <c r="T340" s="33">
        <v>1800</v>
      </c>
      <c r="U340" s="33">
        <f t="shared" si="10"/>
        <v>270000</v>
      </c>
      <c r="V340" s="22">
        <f t="shared" si="11"/>
        <v>302400</v>
      </c>
      <c r="W340" s="23"/>
      <c r="X340" s="24">
        <v>2017</v>
      </c>
      <c r="Y340" s="24"/>
      <c r="Z340" s="18"/>
      <c r="AA340" s="18"/>
      <c r="AB340" s="18"/>
      <c r="AC340" s="18"/>
    </row>
    <row r="341" spans="2:29" ht="12.75" customHeight="1" x14ac:dyDescent="0.25">
      <c r="B341" s="58" t="s">
        <v>517</v>
      </c>
      <c r="C341" s="16" t="s">
        <v>31</v>
      </c>
      <c r="D341" s="16" t="s">
        <v>1717</v>
      </c>
      <c r="E341" s="54" t="s">
        <v>92</v>
      </c>
      <c r="F341" s="54" t="s">
        <v>2863</v>
      </c>
      <c r="G341" s="79" t="s">
        <v>1828</v>
      </c>
      <c r="H341" s="20" t="s">
        <v>33</v>
      </c>
      <c r="I341" s="21">
        <v>0</v>
      </c>
      <c r="J341" s="16" t="s">
        <v>34</v>
      </c>
      <c r="K341" s="16" t="s">
        <v>44</v>
      </c>
      <c r="L341" s="17" t="s">
        <v>45</v>
      </c>
      <c r="M341" s="16" t="s">
        <v>37</v>
      </c>
      <c r="N341" s="16" t="s">
        <v>38</v>
      </c>
      <c r="O341" s="16" t="s">
        <v>39</v>
      </c>
      <c r="P341" s="16" t="s">
        <v>40</v>
      </c>
      <c r="Q341" s="62">
        <v>166</v>
      </c>
      <c r="R341" s="80" t="s">
        <v>1850</v>
      </c>
      <c r="S341" s="16">
        <v>1000</v>
      </c>
      <c r="T341" s="33">
        <v>174.9</v>
      </c>
      <c r="U341" s="33">
        <f t="shared" si="10"/>
        <v>174900</v>
      </c>
      <c r="V341" s="22">
        <f t="shared" si="11"/>
        <v>195888.00000000003</v>
      </c>
      <c r="W341" s="23"/>
      <c r="X341" s="24">
        <v>2017</v>
      </c>
      <c r="Y341" s="24"/>
      <c r="Z341" s="18"/>
      <c r="AA341" s="18"/>
      <c r="AB341" s="18"/>
      <c r="AC341" s="18"/>
    </row>
    <row r="342" spans="2:29" ht="12.75" customHeight="1" x14ac:dyDescent="0.25">
      <c r="B342" s="58" t="s">
        <v>520</v>
      </c>
      <c r="C342" s="16" t="s">
        <v>31</v>
      </c>
      <c r="D342" s="16" t="s">
        <v>483</v>
      </c>
      <c r="E342" s="54" t="s">
        <v>1732</v>
      </c>
      <c r="F342" s="54" t="s">
        <v>484</v>
      </c>
      <c r="G342" s="79" t="s">
        <v>1829</v>
      </c>
      <c r="H342" s="20" t="s">
        <v>33</v>
      </c>
      <c r="I342" s="21">
        <v>0</v>
      </c>
      <c r="J342" s="16" t="s">
        <v>122</v>
      </c>
      <c r="K342" s="16" t="s">
        <v>37</v>
      </c>
      <c r="L342" s="17" t="s">
        <v>45</v>
      </c>
      <c r="M342" s="16" t="s">
        <v>37</v>
      </c>
      <c r="N342" s="16" t="s">
        <v>38</v>
      </c>
      <c r="O342" s="16" t="s">
        <v>39</v>
      </c>
      <c r="P342" s="16" t="s">
        <v>40</v>
      </c>
      <c r="Q342" s="62">
        <v>166</v>
      </c>
      <c r="R342" s="80" t="s">
        <v>1850</v>
      </c>
      <c r="S342" s="16">
        <v>250</v>
      </c>
      <c r="T342" s="33">
        <v>133.82</v>
      </c>
      <c r="U342" s="33">
        <f t="shared" si="10"/>
        <v>33455</v>
      </c>
      <c r="V342" s="22">
        <f t="shared" si="11"/>
        <v>37469.600000000006</v>
      </c>
      <c r="W342" s="23"/>
      <c r="X342" s="24">
        <v>2017</v>
      </c>
      <c r="Y342" s="24"/>
      <c r="Z342" s="18"/>
      <c r="AA342" s="18"/>
      <c r="AB342" s="18"/>
      <c r="AC342" s="18"/>
    </row>
    <row r="343" spans="2:29" ht="12.75" customHeight="1" x14ac:dyDescent="0.25">
      <c r="B343" s="58" t="s">
        <v>521</v>
      </c>
      <c r="C343" s="16" t="s">
        <v>31</v>
      </c>
      <c r="D343" s="16" t="s">
        <v>486</v>
      </c>
      <c r="E343" s="54" t="s">
        <v>1732</v>
      </c>
      <c r="F343" s="54" t="s">
        <v>2864</v>
      </c>
      <c r="G343" s="79" t="s">
        <v>1830</v>
      </c>
      <c r="H343" s="20" t="s">
        <v>33</v>
      </c>
      <c r="I343" s="21">
        <v>0</v>
      </c>
      <c r="J343" s="16" t="s">
        <v>34</v>
      </c>
      <c r="K343" s="16" t="s">
        <v>44</v>
      </c>
      <c r="L343" s="17" t="s">
        <v>45</v>
      </c>
      <c r="M343" s="16" t="s">
        <v>37</v>
      </c>
      <c r="N343" s="16" t="s">
        <v>38</v>
      </c>
      <c r="O343" s="16" t="s">
        <v>39</v>
      </c>
      <c r="P343" s="16" t="s">
        <v>40</v>
      </c>
      <c r="Q343" s="62">
        <v>166</v>
      </c>
      <c r="R343" s="80" t="s">
        <v>1850</v>
      </c>
      <c r="S343" s="16">
        <v>250</v>
      </c>
      <c r="T343" s="33">
        <v>200</v>
      </c>
      <c r="U343" s="33">
        <f t="shared" si="10"/>
        <v>50000</v>
      </c>
      <c r="V343" s="22">
        <f t="shared" si="11"/>
        <v>56000.000000000007</v>
      </c>
      <c r="W343" s="23"/>
      <c r="X343" s="24">
        <v>2017</v>
      </c>
      <c r="Y343" s="24"/>
      <c r="Z343" s="18"/>
      <c r="AA343" s="18"/>
      <c r="AB343" s="18"/>
      <c r="AC343" s="18"/>
    </row>
    <row r="344" spans="2:29" ht="12.75" customHeight="1" x14ac:dyDescent="0.25">
      <c r="B344" s="58" t="s">
        <v>522</v>
      </c>
      <c r="C344" s="16" t="s">
        <v>31</v>
      </c>
      <c r="D344" s="16" t="s">
        <v>488</v>
      </c>
      <c r="E344" s="54" t="s">
        <v>1732</v>
      </c>
      <c r="F344" s="54" t="s">
        <v>489</v>
      </c>
      <c r="G344" s="79" t="s">
        <v>1831</v>
      </c>
      <c r="H344" s="20" t="s">
        <v>33</v>
      </c>
      <c r="I344" s="21">
        <v>0</v>
      </c>
      <c r="J344" s="16" t="s">
        <v>34</v>
      </c>
      <c r="K344" s="16" t="s">
        <v>44</v>
      </c>
      <c r="L344" s="17" t="s">
        <v>45</v>
      </c>
      <c r="M344" s="16" t="s">
        <v>37</v>
      </c>
      <c r="N344" s="16" t="s">
        <v>38</v>
      </c>
      <c r="O344" s="16" t="s">
        <v>39</v>
      </c>
      <c r="P344" s="16" t="s">
        <v>40</v>
      </c>
      <c r="Q344" s="62">
        <v>166</v>
      </c>
      <c r="R344" s="80" t="s">
        <v>1850</v>
      </c>
      <c r="S344" s="16">
        <v>250</v>
      </c>
      <c r="T344" s="33">
        <v>133.55000000000001</v>
      </c>
      <c r="U344" s="33">
        <f t="shared" si="10"/>
        <v>33387.5</v>
      </c>
      <c r="V344" s="22">
        <f t="shared" si="11"/>
        <v>37394</v>
      </c>
      <c r="W344" s="23"/>
      <c r="X344" s="24">
        <v>2017</v>
      </c>
      <c r="Y344" s="24"/>
      <c r="Z344" s="18"/>
      <c r="AA344" s="18"/>
      <c r="AB344" s="18"/>
      <c r="AC344" s="18"/>
    </row>
    <row r="345" spans="2:29" ht="12.75" customHeight="1" x14ac:dyDescent="0.25">
      <c r="B345" s="58" t="s">
        <v>523</v>
      </c>
      <c r="C345" s="16" t="s">
        <v>31</v>
      </c>
      <c r="D345" s="16" t="s">
        <v>1718</v>
      </c>
      <c r="E345" s="54" t="s">
        <v>2867</v>
      </c>
      <c r="F345" s="78" t="s">
        <v>2868</v>
      </c>
      <c r="G345" s="79" t="s">
        <v>2865</v>
      </c>
      <c r="H345" s="20" t="s">
        <v>33</v>
      </c>
      <c r="I345" s="21">
        <v>0</v>
      </c>
      <c r="J345" s="16" t="s">
        <v>122</v>
      </c>
      <c r="K345" s="16" t="s">
        <v>37</v>
      </c>
      <c r="L345" s="17" t="s">
        <v>2451</v>
      </c>
      <c r="M345" s="16" t="s">
        <v>37</v>
      </c>
      <c r="N345" s="16" t="s">
        <v>38</v>
      </c>
      <c r="O345" s="16" t="s">
        <v>39</v>
      </c>
      <c r="P345" s="16" t="s">
        <v>40</v>
      </c>
      <c r="Q345" s="62">
        <v>796</v>
      </c>
      <c r="R345" s="20" t="s">
        <v>42</v>
      </c>
      <c r="S345" s="16">
        <v>10</v>
      </c>
      <c r="T345" s="33">
        <v>4000</v>
      </c>
      <c r="U345" s="33">
        <f t="shared" si="10"/>
        <v>40000</v>
      </c>
      <c r="V345" s="22">
        <f t="shared" si="11"/>
        <v>44800.000000000007</v>
      </c>
      <c r="W345" s="23"/>
      <c r="X345" s="24">
        <v>2017</v>
      </c>
      <c r="Y345" s="24"/>
      <c r="Z345" s="18"/>
      <c r="AA345" s="18"/>
      <c r="AB345" s="18"/>
      <c r="AC345" s="18"/>
    </row>
    <row r="346" spans="2:29" ht="12.75" customHeight="1" x14ac:dyDescent="0.25">
      <c r="B346" s="58" t="s">
        <v>525</v>
      </c>
      <c r="C346" s="16" t="s">
        <v>31</v>
      </c>
      <c r="D346" s="16" t="s">
        <v>498</v>
      </c>
      <c r="E346" s="79" t="s">
        <v>499</v>
      </c>
      <c r="F346" s="78" t="s">
        <v>500</v>
      </c>
      <c r="G346" s="79" t="s">
        <v>2866</v>
      </c>
      <c r="H346" s="20" t="s">
        <v>33</v>
      </c>
      <c r="I346" s="21">
        <v>0</v>
      </c>
      <c r="J346" s="16" t="s">
        <v>34</v>
      </c>
      <c r="K346" s="16" t="s">
        <v>44</v>
      </c>
      <c r="L346" s="17" t="s">
        <v>2451</v>
      </c>
      <c r="M346" s="16" t="s">
        <v>37</v>
      </c>
      <c r="N346" s="16" t="s">
        <v>38</v>
      </c>
      <c r="O346" s="16" t="s">
        <v>39</v>
      </c>
      <c r="P346" s="16" t="s">
        <v>40</v>
      </c>
      <c r="Q346" s="62">
        <v>796</v>
      </c>
      <c r="R346" s="20" t="s">
        <v>42</v>
      </c>
      <c r="S346" s="16">
        <v>10</v>
      </c>
      <c r="T346" s="33">
        <v>14000</v>
      </c>
      <c r="U346" s="33">
        <f t="shared" si="10"/>
        <v>140000</v>
      </c>
      <c r="V346" s="22">
        <f t="shared" si="11"/>
        <v>156800.00000000003</v>
      </c>
      <c r="W346" s="23"/>
      <c r="X346" s="24">
        <v>2017</v>
      </c>
      <c r="Y346" s="24"/>
      <c r="Z346" s="18"/>
      <c r="AA346" s="18"/>
      <c r="AB346" s="18"/>
      <c r="AC346" s="18"/>
    </row>
    <row r="347" spans="2:29" ht="12.75" customHeight="1" x14ac:dyDescent="0.25">
      <c r="B347" s="58" t="s">
        <v>527</v>
      </c>
      <c r="C347" s="16" t="s">
        <v>31</v>
      </c>
      <c r="D347" s="16" t="s">
        <v>1719</v>
      </c>
      <c r="E347" s="79" t="s">
        <v>502</v>
      </c>
      <c r="F347" s="78" t="s">
        <v>2869</v>
      </c>
      <c r="G347" s="79" t="s">
        <v>1832</v>
      </c>
      <c r="H347" s="20" t="s">
        <v>33</v>
      </c>
      <c r="I347" s="21">
        <v>0</v>
      </c>
      <c r="J347" s="16" t="s">
        <v>34</v>
      </c>
      <c r="K347" s="16" t="s">
        <v>44</v>
      </c>
      <c r="L347" s="17" t="s">
        <v>966</v>
      </c>
      <c r="M347" s="16" t="s">
        <v>37</v>
      </c>
      <c r="N347" s="16" t="s">
        <v>38</v>
      </c>
      <c r="O347" s="16" t="s">
        <v>39</v>
      </c>
      <c r="P347" s="16" t="s">
        <v>40</v>
      </c>
      <c r="Q347" s="62">
        <v>796</v>
      </c>
      <c r="R347" s="20" t="s">
        <v>42</v>
      </c>
      <c r="S347" s="16">
        <v>2</v>
      </c>
      <c r="T347" s="33">
        <v>25000</v>
      </c>
      <c r="U347" s="33">
        <f t="shared" si="10"/>
        <v>50000</v>
      </c>
      <c r="V347" s="22">
        <f t="shared" si="11"/>
        <v>56000.000000000007</v>
      </c>
      <c r="W347" s="23"/>
      <c r="X347" s="24">
        <v>2017</v>
      </c>
      <c r="Y347" s="24"/>
      <c r="Z347" s="18"/>
      <c r="AA347" s="18"/>
      <c r="AB347" s="18"/>
      <c r="AC347" s="18"/>
    </row>
    <row r="348" spans="2:29" ht="12.75" customHeight="1" x14ac:dyDescent="0.25">
      <c r="B348" s="58" t="s">
        <v>528</v>
      </c>
      <c r="C348" s="16" t="s">
        <v>31</v>
      </c>
      <c r="D348" s="16" t="s">
        <v>1720</v>
      </c>
      <c r="E348" s="79" t="s">
        <v>2769</v>
      </c>
      <c r="F348" s="78" t="s">
        <v>2870</v>
      </c>
      <c r="G348" s="79" t="s">
        <v>1833</v>
      </c>
      <c r="H348" s="20" t="s">
        <v>33</v>
      </c>
      <c r="I348" s="21">
        <v>0</v>
      </c>
      <c r="J348" s="16" t="s">
        <v>122</v>
      </c>
      <c r="K348" s="16" t="s">
        <v>37</v>
      </c>
      <c r="L348" s="17" t="s">
        <v>1025</v>
      </c>
      <c r="M348" s="16" t="s">
        <v>37</v>
      </c>
      <c r="N348" s="16" t="s">
        <v>38</v>
      </c>
      <c r="O348" s="16" t="s">
        <v>39</v>
      </c>
      <c r="P348" s="16" t="s">
        <v>40</v>
      </c>
      <c r="Q348" s="62">
        <v>796</v>
      </c>
      <c r="R348" s="20" t="s">
        <v>42</v>
      </c>
      <c r="S348" s="16">
        <v>50</v>
      </c>
      <c r="T348" s="33">
        <v>1136.82</v>
      </c>
      <c r="U348" s="33">
        <f t="shared" si="10"/>
        <v>56841</v>
      </c>
      <c r="V348" s="22">
        <f t="shared" si="11"/>
        <v>63661.920000000006</v>
      </c>
      <c r="W348" s="23"/>
      <c r="X348" s="24">
        <v>2017</v>
      </c>
      <c r="Y348" s="24"/>
      <c r="Z348" s="18"/>
      <c r="AA348" s="18"/>
      <c r="AB348" s="18"/>
      <c r="AC348" s="18"/>
    </row>
    <row r="349" spans="2:29" ht="12.75" customHeight="1" x14ac:dyDescent="0.25">
      <c r="B349" s="58" t="s">
        <v>529</v>
      </c>
      <c r="C349" s="16" t="s">
        <v>31</v>
      </c>
      <c r="D349" s="16" t="s">
        <v>1721</v>
      </c>
      <c r="E349" s="79" t="s">
        <v>2871</v>
      </c>
      <c r="F349" s="78" t="s">
        <v>2872</v>
      </c>
      <c r="G349" s="79" t="s">
        <v>1834</v>
      </c>
      <c r="H349" s="20" t="s">
        <v>33</v>
      </c>
      <c r="I349" s="21">
        <v>0</v>
      </c>
      <c r="J349" s="16" t="s">
        <v>34</v>
      </c>
      <c r="K349" s="16" t="s">
        <v>44</v>
      </c>
      <c r="L349" s="17" t="s">
        <v>2453</v>
      </c>
      <c r="M349" s="16" t="s">
        <v>37</v>
      </c>
      <c r="N349" s="16" t="s">
        <v>38</v>
      </c>
      <c r="O349" s="16" t="s">
        <v>39</v>
      </c>
      <c r="P349" s="16" t="s">
        <v>40</v>
      </c>
      <c r="Q349" s="62">
        <v>796</v>
      </c>
      <c r="R349" s="20" t="s">
        <v>42</v>
      </c>
      <c r="S349" s="16">
        <v>14</v>
      </c>
      <c r="T349" s="33">
        <v>125000</v>
      </c>
      <c r="U349" s="33">
        <f t="shared" si="10"/>
        <v>1750000</v>
      </c>
      <c r="V349" s="22">
        <f t="shared" si="11"/>
        <v>1960000.0000000002</v>
      </c>
      <c r="W349" s="23"/>
      <c r="X349" s="24">
        <v>2017</v>
      </c>
      <c r="Y349" s="24"/>
      <c r="Z349" s="18"/>
      <c r="AA349" s="18"/>
      <c r="AB349" s="18"/>
      <c r="AC349" s="18"/>
    </row>
    <row r="350" spans="2:29" ht="12.75" customHeight="1" x14ac:dyDescent="0.25">
      <c r="B350" s="58" t="s">
        <v>530</v>
      </c>
      <c r="C350" s="16" t="s">
        <v>31</v>
      </c>
      <c r="D350" s="16" t="s">
        <v>1722</v>
      </c>
      <c r="E350" s="79" t="s">
        <v>2874</v>
      </c>
      <c r="F350" s="79" t="s">
        <v>2873</v>
      </c>
      <c r="G350" s="79" t="s">
        <v>1835</v>
      </c>
      <c r="H350" s="20" t="s">
        <v>33</v>
      </c>
      <c r="I350" s="21">
        <v>0</v>
      </c>
      <c r="J350" s="16" t="s">
        <v>34</v>
      </c>
      <c r="K350" s="16" t="s">
        <v>44</v>
      </c>
      <c r="L350" s="17" t="s">
        <v>1025</v>
      </c>
      <c r="M350" s="16" t="s">
        <v>37</v>
      </c>
      <c r="N350" s="16" t="s">
        <v>38</v>
      </c>
      <c r="O350" s="16" t="s">
        <v>39</v>
      </c>
      <c r="P350" s="16" t="s">
        <v>40</v>
      </c>
      <c r="Q350" s="62">
        <v>796</v>
      </c>
      <c r="R350" s="20" t="s">
        <v>42</v>
      </c>
      <c r="S350" s="16">
        <v>10</v>
      </c>
      <c r="T350" s="33">
        <v>15000</v>
      </c>
      <c r="U350" s="33">
        <f t="shared" si="10"/>
        <v>150000</v>
      </c>
      <c r="V350" s="22">
        <f t="shared" si="11"/>
        <v>168000.00000000003</v>
      </c>
      <c r="W350" s="23"/>
      <c r="X350" s="24">
        <v>2017</v>
      </c>
      <c r="Y350" s="24"/>
      <c r="Z350" s="18"/>
      <c r="AA350" s="18"/>
      <c r="AB350" s="18"/>
      <c r="AC350" s="18"/>
    </row>
    <row r="351" spans="2:29" ht="12.75" customHeight="1" x14ac:dyDescent="0.25">
      <c r="B351" s="58" t="s">
        <v>531</v>
      </c>
      <c r="C351" s="16" t="s">
        <v>31</v>
      </c>
      <c r="D351" s="16" t="s">
        <v>1722</v>
      </c>
      <c r="E351" s="79" t="s">
        <v>2874</v>
      </c>
      <c r="F351" s="79" t="s">
        <v>2873</v>
      </c>
      <c r="G351" s="79" t="s">
        <v>1836</v>
      </c>
      <c r="H351" s="20" t="s">
        <v>33</v>
      </c>
      <c r="I351" s="21">
        <v>0</v>
      </c>
      <c r="J351" s="16" t="s">
        <v>34</v>
      </c>
      <c r="K351" s="16" t="s">
        <v>44</v>
      </c>
      <c r="L351" s="17" t="s">
        <v>1025</v>
      </c>
      <c r="M351" s="16" t="s">
        <v>37</v>
      </c>
      <c r="N351" s="16" t="s">
        <v>38</v>
      </c>
      <c r="O351" s="16" t="s">
        <v>39</v>
      </c>
      <c r="P351" s="16" t="s">
        <v>40</v>
      </c>
      <c r="Q351" s="62">
        <v>796</v>
      </c>
      <c r="R351" s="20" t="s">
        <v>42</v>
      </c>
      <c r="S351" s="16">
        <v>10</v>
      </c>
      <c r="T351" s="33">
        <v>15000</v>
      </c>
      <c r="U351" s="33">
        <f t="shared" si="10"/>
        <v>150000</v>
      </c>
      <c r="V351" s="22">
        <f t="shared" si="11"/>
        <v>168000.00000000003</v>
      </c>
      <c r="W351" s="23"/>
      <c r="X351" s="24">
        <v>2017</v>
      </c>
      <c r="Y351" s="24"/>
      <c r="Z351" s="18"/>
      <c r="AA351" s="18"/>
      <c r="AB351" s="18"/>
      <c r="AC351" s="18"/>
    </row>
    <row r="352" spans="2:29" ht="12.75" customHeight="1" x14ac:dyDescent="0.25">
      <c r="B352" s="58" t="s">
        <v>532</v>
      </c>
      <c r="C352" s="16" t="s">
        <v>31</v>
      </c>
      <c r="D352" s="26" t="s">
        <v>504</v>
      </c>
      <c r="E352" s="79" t="s">
        <v>505</v>
      </c>
      <c r="F352" s="78" t="s">
        <v>506</v>
      </c>
      <c r="G352" s="79" t="s">
        <v>1837</v>
      </c>
      <c r="H352" s="20" t="s">
        <v>33</v>
      </c>
      <c r="I352" s="21">
        <v>0</v>
      </c>
      <c r="J352" s="16" t="s">
        <v>34</v>
      </c>
      <c r="K352" s="16" t="s">
        <v>44</v>
      </c>
      <c r="L352" s="17" t="s">
        <v>1025</v>
      </c>
      <c r="M352" s="16" t="s">
        <v>37</v>
      </c>
      <c r="N352" s="16" t="s">
        <v>38</v>
      </c>
      <c r="O352" s="16" t="s">
        <v>39</v>
      </c>
      <c r="P352" s="16" t="s">
        <v>40</v>
      </c>
      <c r="Q352" s="62">
        <v>796</v>
      </c>
      <c r="R352" s="20" t="s">
        <v>42</v>
      </c>
      <c r="S352" s="16">
        <v>15</v>
      </c>
      <c r="T352" s="33">
        <v>800</v>
      </c>
      <c r="U352" s="33">
        <f t="shared" si="10"/>
        <v>12000</v>
      </c>
      <c r="V352" s="22">
        <f t="shared" si="11"/>
        <v>13440.000000000002</v>
      </c>
      <c r="W352" s="23"/>
      <c r="X352" s="24">
        <v>2017</v>
      </c>
      <c r="Y352" s="24"/>
      <c r="Z352" s="18"/>
      <c r="AA352" s="18"/>
      <c r="AB352" s="18"/>
      <c r="AC352" s="18"/>
    </row>
    <row r="353" spans="1:39" ht="12.75" customHeight="1" x14ac:dyDescent="0.25">
      <c r="B353" s="58" t="s">
        <v>533</v>
      </c>
      <c r="C353" s="16" t="s">
        <v>31</v>
      </c>
      <c r="D353" s="26" t="s">
        <v>504</v>
      </c>
      <c r="E353" s="79" t="s">
        <v>505</v>
      </c>
      <c r="F353" s="78" t="s">
        <v>2909</v>
      </c>
      <c r="G353" s="79" t="s">
        <v>1838</v>
      </c>
      <c r="H353" s="20" t="s">
        <v>33</v>
      </c>
      <c r="I353" s="21">
        <v>0</v>
      </c>
      <c r="J353" s="16" t="s">
        <v>34</v>
      </c>
      <c r="K353" s="16" t="s">
        <v>44</v>
      </c>
      <c r="L353" s="17" t="s">
        <v>1025</v>
      </c>
      <c r="M353" s="16" t="s">
        <v>37</v>
      </c>
      <c r="N353" s="16" t="s">
        <v>38</v>
      </c>
      <c r="O353" s="16" t="s">
        <v>39</v>
      </c>
      <c r="P353" s="16" t="s">
        <v>40</v>
      </c>
      <c r="Q353" s="62">
        <v>796</v>
      </c>
      <c r="R353" s="20" t="s">
        <v>42</v>
      </c>
      <c r="S353" s="16">
        <v>120</v>
      </c>
      <c r="T353" s="33">
        <v>145.03</v>
      </c>
      <c r="U353" s="33">
        <f t="shared" si="10"/>
        <v>17403.599999999999</v>
      </c>
      <c r="V353" s="22">
        <f t="shared" si="11"/>
        <v>19492.031999999999</v>
      </c>
      <c r="W353" s="23"/>
      <c r="X353" s="24">
        <v>2017</v>
      </c>
      <c r="Y353" s="24"/>
      <c r="Z353" s="18"/>
      <c r="AA353" s="18"/>
      <c r="AB353" s="18"/>
      <c r="AC353" s="18"/>
    </row>
    <row r="354" spans="1:39" ht="12.75" customHeight="1" x14ac:dyDescent="0.25">
      <c r="B354" s="58" t="s">
        <v>534</v>
      </c>
      <c r="C354" s="16" t="s">
        <v>31</v>
      </c>
      <c r="D354" s="26" t="s">
        <v>504</v>
      </c>
      <c r="E354" s="79" t="s">
        <v>505</v>
      </c>
      <c r="F354" s="78" t="s">
        <v>2909</v>
      </c>
      <c r="G354" s="79" t="s">
        <v>1839</v>
      </c>
      <c r="H354" s="20" t="s">
        <v>33</v>
      </c>
      <c r="I354" s="21">
        <v>0</v>
      </c>
      <c r="J354" s="16" t="s">
        <v>122</v>
      </c>
      <c r="K354" s="16" t="s">
        <v>37</v>
      </c>
      <c r="L354" s="17" t="s">
        <v>1025</v>
      </c>
      <c r="M354" s="16" t="s">
        <v>37</v>
      </c>
      <c r="N354" s="16" t="s">
        <v>38</v>
      </c>
      <c r="O354" s="16" t="s">
        <v>39</v>
      </c>
      <c r="P354" s="16" t="s">
        <v>40</v>
      </c>
      <c r="Q354" s="62">
        <v>796</v>
      </c>
      <c r="R354" s="20" t="s">
        <v>42</v>
      </c>
      <c r="S354" s="16">
        <v>120</v>
      </c>
      <c r="T354" s="33">
        <v>800</v>
      </c>
      <c r="U354" s="33">
        <f t="shared" si="10"/>
        <v>96000</v>
      </c>
      <c r="V354" s="22">
        <f t="shared" si="11"/>
        <v>107520.00000000001</v>
      </c>
      <c r="W354" s="23"/>
      <c r="X354" s="24">
        <v>2017</v>
      </c>
      <c r="Y354" s="24"/>
      <c r="Z354" s="18"/>
      <c r="AA354" s="18"/>
      <c r="AB354" s="18"/>
      <c r="AC354" s="18"/>
    </row>
    <row r="355" spans="1:39" ht="12.75" customHeight="1" x14ac:dyDescent="0.25">
      <c r="B355" s="58" t="s">
        <v>535</v>
      </c>
      <c r="C355" s="16" t="s">
        <v>31</v>
      </c>
      <c r="D355" s="16" t="s">
        <v>513</v>
      </c>
      <c r="E355" s="79" t="s">
        <v>2876</v>
      </c>
      <c r="F355" s="78" t="s">
        <v>514</v>
      </c>
      <c r="G355" s="79" t="s">
        <v>1840</v>
      </c>
      <c r="H355" s="20" t="s">
        <v>33</v>
      </c>
      <c r="I355" s="21">
        <v>0</v>
      </c>
      <c r="J355" s="16" t="s">
        <v>34</v>
      </c>
      <c r="K355" s="16" t="s">
        <v>44</v>
      </c>
      <c r="L355" s="17" t="s">
        <v>972</v>
      </c>
      <c r="M355" s="16" t="s">
        <v>37</v>
      </c>
      <c r="N355" s="16" t="s">
        <v>38</v>
      </c>
      <c r="O355" s="16" t="s">
        <v>39</v>
      </c>
      <c r="P355" s="16" t="s">
        <v>40</v>
      </c>
      <c r="Q355" s="62">
        <v>166</v>
      </c>
      <c r="R355" s="80" t="s">
        <v>1850</v>
      </c>
      <c r="S355" s="16">
        <v>250</v>
      </c>
      <c r="T355" s="33">
        <v>223.53</v>
      </c>
      <c r="U355" s="33">
        <f t="shared" si="10"/>
        <v>55882.5</v>
      </c>
      <c r="V355" s="22">
        <f t="shared" si="11"/>
        <v>62588.400000000009</v>
      </c>
      <c r="W355" s="23"/>
      <c r="X355" s="24">
        <v>2017</v>
      </c>
      <c r="Y355" s="24"/>
      <c r="Z355" s="18"/>
      <c r="AA355" s="18"/>
      <c r="AB355" s="18"/>
      <c r="AC355" s="18"/>
    </row>
    <row r="356" spans="1:39" ht="12.75" customHeight="1" x14ac:dyDescent="0.25">
      <c r="B356" s="58" t="s">
        <v>536</v>
      </c>
      <c r="C356" s="16" t="s">
        <v>31</v>
      </c>
      <c r="D356" s="16" t="s">
        <v>516</v>
      </c>
      <c r="E356" s="79" t="s">
        <v>86</v>
      </c>
      <c r="F356" s="78" t="s">
        <v>2875</v>
      </c>
      <c r="G356" s="79" t="s">
        <v>1841</v>
      </c>
      <c r="H356" s="20" t="s">
        <v>33</v>
      </c>
      <c r="I356" s="21">
        <v>0</v>
      </c>
      <c r="J356" s="16" t="s">
        <v>34</v>
      </c>
      <c r="K356" s="16" t="s">
        <v>44</v>
      </c>
      <c r="L356" s="17" t="s">
        <v>972</v>
      </c>
      <c r="M356" s="16" t="s">
        <v>37</v>
      </c>
      <c r="N356" s="16" t="s">
        <v>38</v>
      </c>
      <c r="O356" s="16" t="s">
        <v>39</v>
      </c>
      <c r="P356" s="16" t="s">
        <v>40</v>
      </c>
      <c r="Q356" s="62">
        <v>166</v>
      </c>
      <c r="R356" s="80" t="s">
        <v>1850</v>
      </c>
      <c r="S356" s="16">
        <v>250</v>
      </c>
      <c r="T356" s="33">
        <v>222.53</v>
      </c>
      <c r="U356" s="33">
        <f t="shared" si="10"/>
        <v>55632.5</v>
      </c>
      <c r="V356" s="22">
        <f t="shared" si="11"/>
        <v>62308.400000000009</v>
      </c>
      <c r="W356" s="23"/>
      <c r="X356" s="24">
        <v>2017</v>
      </c>
      <c r="Y356" s="24"/>
      <c r="Z356" s="18"/>
      <c r="AA356" s="18"/>
      <c r="AB356" s="18"/>
      <c r="AC356" s="18"/>
    </row>
    <row r="357" spans="1:39" ht="12.75" customHeight="1" x14ac:dyDescent="0.25">
      <c r="B357" s="58" t="s">
        <v>539</v>
      </c>
      <c r="C357" s="16" t="s">
        <v>31</v>
      </c>
      <c r="D357" s="16" t="s">
        <v>518</v>
      </c>
      <c r="E357" s="79" t="s">
        <v>2876</v>
      </c>
      <c r="F357" s="78" t="s">
        <v>519</v>
      </c>
      <c r="G357" s="79" t="s">
        <v>1842</v>
      </c>
      <c r="H357" s="20" t="s">
        <v>33</v>
      </c>
      <c r="I357" s="21">
        <v>0</v>
      </c>
      <c r="J357" s="16" t="s">
        <v>122</v>
      </c>
      <c r="K357" s="16" t="s">
        <v>37</v>
      </c>
      <c r="L357" s="17" t="s">
        <v>972</v>
      </c>
      <c r="M357" s="16" t="s">
        <v>37</v>
      </c>
      <c r="N357" s="16" t="s">
        <v>38</v>
      </c>
      <c r="O357" s="16" t="s">
        <v>39</v>
      </c>
      <c r="P357" s="16" t="s">
        <v>40</v>
      </c>
      <c r="Q357" s="62">
        <v>166</v>
      </c>
      <c r="R357" s="80" t="s">
        <v>1850</v>
      </c>
      <c r="S357" s="16">
        <v>250</v>
      </c>
      <c r="T357" s="33">
        <v>250</v>
      </c>
      <c r="U357" s="33">
        <f t="shared" si="10"/>
        <v>62500</v>
      </c>
      <c r="V357" s="22">
        <f t="shared" si="11"/>
        <v>70000</v>
      </c>
      <c r="W357" s="23"/>
      <c r="X357" s="24">
        <v>2017</v>
      </c>
      <c r="Y357" s="24"/>
      <c r="Z357" s="18"/>
      <c r="AA357" s="18"/>
      <c r="AB357" s="18"/>
      <c r="AC357" s="18"/>
    </row>
    <row r="358" spans="1:39" ht="12.75" customHeight="1" x14ac:dyDescent="0.25">
      <c r="B358" s="58" t="s">
        <v>540</v>
      </c>
      <c r="C358" s="16" t="s">
        <v>31</v>
      </c>
      <c r="D358" s="16" t="s">
        <v>1723</v>
      </c>
      <c r="E358" s="79" t="s">
        <v>2911</v>
      </c>
      <c r="F358" s="78" t="s">
        <v>2910</v>
      </c>
      <c r="G358" s="79" t="s">
        <v>1843</v>
      </c>
      <c r="H358" s="20" t="s">
        <v>33</v>
      </c>
      <c r="I358" s="21">
        <v>0</v>
      </c>
      <c r="J358" s="16" t="s">
        <v>34</v>
      </c>
      <c r="K358" s="16" t="s">
        <v>44</v>
      </c>
      <c r="L358" s="17" t="s">
        <v>2454</v>
      </c>
      <c r="M358" s="16" t="s">
        <v>37</v>
      </c>
      <c r="N358" s="16" t="s">
        <v>38</v>
      </c>
      <c r="O358" s="16" t="s">
        <v>39</v>
      </c>
      <c r="P358" s="16" t="s">
        <v>40</v>
      </c>
      <c r="Q358" s="62">
        <v>166</v>
      </c>
      <c r="R358" s="80" t="s">
        <v>1850</v>
      </c>
      <c r="S358" s="16">
        <v>400</v>
      </c>
      <c r="T358" s="33">
        <v>400</v>
      </c>
      <c r="U358" s="33">
        <f t="shared" si="10"/>
        <v>160000</v>
      </c>
      <c r="V358" s="22">
        <f t="shared" si="11"/>
        <v>179200.00000000003</v>
      </c>
      <c r="W358" s="137" t="s">
        <v>2473</v>
      </c>
      <c r="X358" s="24">
        <v>2017</v>
      </c>
      <c r="Y358" s="24"/>
      <c r="Z358" s="18"/>
      <c r="AA358" s="18"/>
      <c r="AB358" s="18"/>
      <c r="AC358" s="18"/>
    </row>
    <row r="359" spans="1:39" ht="12.75" customHeight="1" x14ac:dyDescent="0.25">
      <c r="B359" s="58" t="s">
        <v>541</v>
      </c>
      <c r="C359" s="16" t="s">
        <v>31</v>
      </c>
      <c r="D359" s="16" t="s">
        <v>1724</v>
      </c>
      <c r="E359" s="79" t="s">
        <v>2911</v>
      </c>
      <c r="F359" s="78" t="s">
        <v>2912</v>
      </c>
      <c r="G359" s="79" t="s">
        <v>1844</v>
      </c>
      <c r="H359" s="20" t="s">
        <v>33</v>
      </c>
      <c r="I359" s="21">
        <v>0</v>
      </c>
      <c r="J359" s="16" t="s">
        <v>34</v>
      </c>
      <c r="K359" s="16" t="s">
        <v>44</v>
      </c>
      <c r="L359" s="17" t="s">
        <v>2451</v>
      </c>
      <c r="M359" s="16" t="s">
        <v>37</v>
      </c>
      <c r="N359" s="16" t="s">
        <v>38</v>
      </c>
      <c r="O359" s="16" t="s">
        <v>39</v>
      </c>
      <c r="P359" s="16" t="s">
        <v>40</v>
      </c>
      <c r="Q359" s="62">
        <v>166</v>
      </c>
      <c r="R359" s="80" t="s">
        <v>1850</v>
      </c>
      <c r="S359" s="16">
        <v>300</v>
      </c>
      <c r="T359" s="33">
        <v>400</v>
      </c>
      <c r="U359" s="33">
        <f t="shared" si="10"/>
        <v>120000</v>
      </c>
      <c r="V359" s="22">
        <f t="shared" si="11"/>
        <v>134400</v>
      </c>
      <c r="W359" s="137" t="s">
        <v>2473</v>
      </c>
      <c r="X359" s="24">
        <v>2017</v>
      </c>
      <c r="Y359" s="24"/>
      <c r="Z359" s="18"/>
      <c r="AA359" s="18"/>
      <c r="AB359" s="18"/>
      <c r="AC359" s="18"/>
    </row>
    <row r="360" spans="1:39" ht="12.75" customHeight="1" x14ac:dyDescent="0.25">
      <c r="B360" s="58" t="s">
        <v>542</v>
      </c>
      <c r="C360" s="16" t="s">
        <v>31</v>
      </c>
      <c r="D360" s="16" t="s">
        <v>1725</v>
      </c>
      <c r="E360" s="79" t="s">
        <v>2877</v>
      </c>
      <c r="F360" s="87" t="s">
        <v>2878</v>
      </c>
      <c r="G360" s="85" t="s">
        <v>1845</v>
      </c>
      <c r="H360" s="20" t="s">
        <v>33</v>
      </c>
      <c r="I360" s="21">
        <v>0</v>
      </c>
      <c r="J360" s="16" t="s">
        <v>122</v>
      </c>
      <c r="K360" s="16" t="s">
        <v>37</v>
      </c>
      <c r="L360" s="17" t="s">
        <v>2451</v>
      </c>
      <c r="M360" s="16" t="s">
        <v>37</v>
      </c>
      <c r="N360" s="16" t="s">
        <v>38</v>
      </c>
      <c r="O360" s="16" t="s">
        <v>39</v>
      </c>
      <c r="P360" s="16" t="s">
        <v>40</v>
      </c>
      <c r="Q360" s="62">
        <v>796</v>
      </c>
      <c r="R360" s="20" t="s">
        <v>42</v>
      </c>
      <c r="S360" s="16">
        <v>4</v>
      </c>
      <c r="T360" s="33">
        <v>75000</v>
      </c>
      <c r="U360" s="33">
        <f t="shared" si="10"/>
        <v>300000</v>
      </c>
      <c r="V360" s="22">
        <f t="shared" si="11"/>
        <v>336000.00000000006</v>
      </c>
      <c r="W360" s="23"/>
      <c r="X360" s="24">
        <v>2017</v>
      </c>
      <c r="Y360" s="24"/>
      <c r="Z360" s="18"/>
      <c r="AA360" s="18"/>
      <c r="AB360" s="18"/>
      <c r="AC360" s="18"/>
    </row>
    <row r="361" spans="1:39" ht="12.75" customHeight="1" x14ac:dyDescent="0.25">
      <c r="B361" s="58" t="s">
        <v>543</v>
      </c>
      <c r="C361" s="16" t="s">
        <v>31</v>
      </c>
      <c r="D361" s="16" t="s">
        <v>1726</v>
      </c>
      <c r="E361" s="79" t="s">
        <v>524</v>
      </c>
      <c r="F361" s="78" t="s">
        <v>2879</v>
      </c>
      <c r="G361" s="79" t="s">
        <v>1846</v>
      </c>
      <c r="H361" s="20" t="s">
        <v>33</v>
      </c>
      <c r="I361" s="21">
        <v>0</v>
      </c>
      <c r="J361" s="16" t="s">
        <v>34</v>
      </c>
      <c r="K361" s="16" t="s">
        <v>44</v>
      </c>
      <c r="L361" s="17" t="s">
        <v>1025</v>
      </c>
      <c r="M361" s="16" t="s">
        <v>37</v>
      </c>
      <c r="N361" s="16" t="s">
        <v>38</v>
      </c>
      <c r="O361" s="16" t="s">
        <v>39</v>
      </c>
      <c r="P361" s="16" t="s">
        <v>40</v>
      </c>
      <c r="Q361" s="62">
        <v>796</v>
      </c>
      <c r="R361" s="20" t="s">
        <v>42</v>
      </c>
      <c r="S361" s="16">
        <v>12</v>
      </c>
      <c r="T361" s="33">
        <v>13105.28</v>
      </c>
      <c r="U361" s="33">
        <f t="shared" si="10"/>
        <v>157263.36000000002</v>
      </c>
      <c r="V361" s="22">
        <f t="shared" si="11"/>
        <v>176134.96320000003</v>
      </c>
      <c r="W361" s="23"/>
      <c r="X361" s="24">
        <v>2017</v>
      </c>
      <c r="Y361" s="24"/>
      <c r="Z361" s="18"/>
      <c r="AA361" s="18"/>
      <c r="AB361" s="18"/>
      <c r="AC361" s="18"/>
    </row>
    <row r="362" spans="1:39" ht="12.75" customHeight="1" x14ac:dyDescent="0.25">
      <c r="B362" s="58" t="s">
        <v>544</v>
      </c>
      <c r="C362" s="16" t="s">
        <v>31</v>
      </c>
      <c r="D362" s="16" t="s">
        <v>1727</v>
      </c>
      <c r="E362" s="79" t="s">
        <v>215</v>
      </c>
      <c r="F362" s="92" t="s">
        <v>2880</v>
      </c>
      <c r="G362" s="93" t="s">
        <v>1847</v>
      </c>
      <c r="H362" s="20" t="s">
        <v>33</v>
      </c>
      <c r="I362" s="21">
        <v>0</v>
      </c>
      <c r="J362" s="16" t="s">
        <v>34</v>
      </c>
      <c r="K362" s="16" t="s">
        <v>44</v>
      </c>
      <c r="L362" s="17" t="s">
        <v>1025</v>
      </c>
      <c r="M362" s="16" t="s">
        <v>37</v>
      </c>
      <c r="N362" s="16" t="s">
        <v>38</v>
      </c>
      <c r="O362" s="16" t="s">
        <v>39</v>
      </c>
      <c r="P362" s="16" t="s">
        <v>40</v>
      </c>
      <c r="Q362" s="62">
        <v>704</v>
      </c>
      <c r="R362" s="80" t="s">
        <v>216</v>
      </c>
      <c r="S362" s="16">
        <v>2</v>
      </c>
      <c r="T362" s="33">
        <v>50000</v>
      </c>
      <c r="U362" s="33">
        <f t="shared" si="10"/>
        <v>100000</v>
      </c>
      <c r="V362" s="22">
        <f t="shared" si="11"/>
        <v>112000.00000000001</v>
      </c>
      <c r="W362" s="23"/>
      <c r="X362" s="24">
        <v>2017</v>
      </c>
      <c r="Y362" s="24"/>
      <c r="Z362" s="18"/>
      <c r="AA362" s="18"/>
      <c r="AB362" s="18"/>
      <c r="AC362" s="18"/>
    </row>
    <row r="363" spans="1:39" ht="12.75" customHeight="1" x14ac:dyDescent="0.25">
      <c r="B363" s="58" t="s">
        <v>545</v>
      </c>
      <c r="C363" s="16" t="s">
        <v>31</v>
      </c>
      <c r="D363" s="16" t="s">
        <v>1728</v>
      </c>
      <c r="E363" s="79" t="s">
        <v>2881</v>
      </c>
      <c r="F363" s="92" t="s">
        <v>2882</v>
      </c>
      <c r="G363" s="93" t="s">
        <v>1848</v>
      </c>
      <c r="H363" s="20" t="s">
        <v>33</v>
      </c>
      <c r="I363" s="21">
        <v>0</v>
      </c>
      <c r="J363" s="16" t="s">
        <v>122</v>
      </c>
      <c r="K363" s="16" t="s">
        <v>37</v>
      </c>
      <c r="L363" s="17" t="s">
        <v>2451</v>
      </c>
      <c r="M363" s="16" t="s">
        <v>37</v>
      </c>
      <c r="N363" s="16" t="s">
        <v>38</v>
      </c>
      <c r="O363" s="16" t="s">
        <v>39</v>
      </c>
      <c r="P363" s="16" t="s">
        <v>40</v>
      </c>
      <c r="Q363" s="62">
        <v>18</v>
      </c>
      <c r="R363" s="83" t="s">
        <v>338</v>
      </c>
      <c r="S363" s="16">
        <v>50</v>
      </c>
      <c r="T363" s="33">
        <v>1703.05</v>
      </c>
      <c r="U363" s="33">
        <f t="shared" si="10"/>
        <v>85152.5</v>
      </c>
      <c r="V363" s="22">
        <f t="shared" si="11"/>
        <v>95370.8</v>
      </c>
      <c r="W363" s="23"/>
      <c r="X363" s="24">
        <v>2017</v>
      </c>
      <c r="Y363" s="24"/>
      <c r="Z363" s="18"/>
      <c r="AA363" s="18"/>
      <c r="AB363" s="18"/>
      <c r="AC363" s="18"/>
    </row>
    <row r="364" spans="1:39" s="15" customFormat="1" ht="12.75" customHeight="1" x14ac:dyDescent="0.25">
      <c r="A364" s="14"/>
      <c r="B364" s="58" t="s">
        <v>546</v>
      </c>
      <c r="C364" s="16" t="s">
        <v>31</v>
      </c>
      <c r="D364" s="16" t="s">
        <v>2433</v>
      </c>
      <c r="E364" s="79" t="s">
        <v>2883</v>
      </c>
      <c r="F364" s="78" t="s">
        <v>2884</v>
      </c>
      <c r="G364" s="79" t="s">
        <v>1849</v>
      </c>
      <c r="H364" s="20" t="s">
        <v>33</v>
      </c>
      <c r="I364" s="21">
        <v>0</v>
      </c>
      <c r="J364" s="16" t="s">
        <v>34</v>
      </c>
      <c r="K364" s="16" t="s">
        <v>44</v>
      </c>
      <c r="L364" s="17" t="s">
        <v>2451</v>
      </c>
      <c r="M364" s="16" t="s">
        <v>37</v>
      </c>
      <c r="N364" s="16" t="s">
        <v>38</v>
      </c>
      <c r="O364" s="16" t="s">
        <v>39</v>
      </c>
      <c r="P364" s="16" t="s">
        <v>40</v>
      </c>
      <c r="Q364" s="20">
        <v>796</v>
      </c>
      <c r="R364" s="80" t="s">
        <v>1375</v>
      </c>
      <c r="S364" s="16">
        <v>300</v>
      </c>
      <c r="T364" s="33">
        <v>15000</v>
      </c>
      <c r="U364" s="33">
        <f t="shared" si="10"/>
        <v>4500000</v>
      </c>
      <c r="V364" s="22">
        <f t="shared" si="11"/>
        <v>5040000.0000000009</v>
      </c>
      <c r="W364" s="23"/>
      <c r="X364" s="24">
        <v>2017</v>
      </c>
      <c r="Y364" s="24"/>
      <c r="Z364" s="18"/>
      <c r="AA364" s="18"/>
      <c r="AB364" s="18"/>
      <c r="AC364" s="18"/>
      <c r="AD364" s="14"/>
      <c r="AE364" s="14"/>
      <c r="AF364" s="14"/>
      <c r="AG364" s="14"/>
      <c r="AH364" s="14"/>
      <c r="AI364" s="14"/>
      <c r="AJ364" s="14"/>
      <c r="AK364" s="14"/>
      <c r="AL364" s="14"/>
      <c r="AM364" s="14"/>
    </row>
    <row r="365" spans="1:39" s="15" customFormat="1" ht="12.75" customHeight="1" x14ac:dyDescent="0.25">
      <c r="A365" s="14"/>
      <c r="B365" s="58" t="s">
        <v>547</v>
      </c>
      <c r="C365" s="16" t="s">
        <v>31</v>
      </c>
      <c r="D365" s="16" t="s">
        <v>1854</v>
      </c>
      <c r="E365" s="54" t="s">
        <v>2885</v>
      </c>
      <c r="F365" s="53" t="s">
        <v>2913</v>
      </c>
      <c r="G365" s="50" t="s">
        <v>1875</v>
      </c>
      <c r="H365" s="20" t="s">
        <v>33</v>
      </c>
      <c r="I365" s="21">
        <v>0</v>
      </c>
      <c r="J365" s="16" t="s">
        <v>34</v>
      </c>
      <c r="K365" s="16" t="s">
        <v>44</v>
      </c>
      <c r="L365" s="17" t="s">
        <v>966</v>
      </c>
      <c r="M365" s="16" t="s">
        <v>37</v>
      </c>
      <c r="N365" s="16" t="s">
        <v>38</v>
      </c>
      <c r="O365" s="16" t="s">
        <v>39</v>
      </c>
      <c r="P365" s="16" t="s">
        <v>40</v>
      </c>
      <c r="Q365" s="62">
        <v>5111</v>
      </c>
      <c r="R365" s="63" t="s">
        <v>787</v>
      </c>
      <c r="S365" s="16">
        <v>500</v>
      </c>
      <c r="T365" s="33">
        <v>802.75</v>
      </c>
      <c r="U365" s="33">
        <f t="shared" si="10"/>
        <v>401375</v>
      </c>
      <c r="V365" s="22">
        <f t="shared" si="11"/>
        <v>449540.00000000006</v>
      </c>
      <c r="W365" s="23"/>
      <c r="X365" s="24">
        <v>2017</v>
      </c>
      <c r="Y365" s="24"/>
      <c r="Z365" s="18"/>
      <c r="AA365" s="18"/>
      <c r="AB365" s="18"/>
      <c r="AC365" s="18"/>
      <c r="AD365" s="14"/>
      <c r="AE365" s="14"/>
      <c r="AF365" s="14"/>
      <c r="AG365" s="14"/>
      <c r="AH365" s="14"/>
      <c r="AI365" s="14"/>
      <c r="AJ365" s="14"/>
      <c r="AK365" s="14"/>
      <c r="AL365" s="14"/>
      <c r="AM365" s="14"/>
    </row>
    <row r="366" spans="1:39" ht="12.75" customHeight="1" x14ac:dyDescent="0.25">
      <c r="B366" s="58" t="s">
        <v>549</v>
      </c>
      <c r="C366" s="16" t="s">
        <v>31</v>
      </c>
      <c r="D366" s="16" t="s">
        <v>1855</v>
      </c>
      <c r="E366" s="54" t="s">
        <v>789</v>
      </c>
      <c r="F366" s="53" t="s">
        <v>2886</v>
      </c>
      <c r="G366" s="50" t="s">
        <v>1876</v>
      </c>
      <c r="H366" s="20" t="s">
        <v>33</v>
      </c>
      <c r="I366" s="21">
        <v>0</v>
      </c>
      <c r="J366" s="16" t="s">
        <v>122</v>
      </c>
      <c r="K366" s="16" t="s">
        <v>37</v>
      </c>
      <c r="L366" s="17" t="s">
        <v>966</v>
      </c>
      <c r="M366" s="16" t="s">
        <v>37</v>
      </c>
      <c r="N366" s="16" t="s">
        <v>38</v>
      </c>
      <c r="O366" s="16" t="s">
        <v>39</v>
      </c>
      <c r="P366" s="16" t="s">
        <v>40</v>
      </c>
      <c r="Q366" s="62">
        <v>796</v>
      </c>
      <c r="R366" s="20" t="s">
        <v>42</v>
      </c>
      <c r="S366" s="16">
        <v>30</v>
      </c>
      <c r="T366" s="33">
        <v>38</v>
      </c>
      <c r="U366" s="33">
        <f t="shared" si="10"/>
        <v>1140</v>
      </c>
      <c r="V366" s="22">
        <f t="shared" si="11"/>
        <v>1276.8000000000002</v>
      </c>
      <c r="W366" s="23"/>
      <c r="X366" s="24">
        <v>2017</v>
      </c>
      <c r="Y366" s="24"/>
      <c r="Z366" s="18"/>
      <c r="AA366" s="18"/>
      <c r="AB366" s="18"/>
      <c r="AC366" s="18"/>
    </row>
    <row r="367" spans="1:39" ht="12.75" customHeight="1" x14ac:dyDescent="0.25">
      <c r="B367" s="58" t="s">
        <v>551</v>
      </c>
      <c r="C367" s="16" t="s">
        <v>31</v>
      </c>
      <c r="D367" s="16" t="s">
        <v>1856</v>
      </c>
      <c r="E367" s="54" t="s">
        <v>2889</v>
      </c>
      <c r="F367" s="53" t="s">
        <v>2887</v>
      </c>
      <c r="G367" s="50" t="s">
        <v>2888</v>
      </c>
      <c r="H367" s="20" t="s">
        <v>33</v>
      </c>
      <c r="I367" s="21">
        <v>0</v>
      </c>
      <c r="J367" s="16" t="s">
        <v>34</v>
      </c>
      <c r="K367" s="16" t="s">
        <v>44</v>
      </c>
      <c r="L367" s="17" t="s">
        <v>966</v>
      </c>
      <c r="M367" s="16" t="s">
        <v>37</v>
      </c>
      <c r="N367" s="16" t="s">
        <v>38</v>
      </c>
      <c r="O367" s="16" t="s">
        <v>39</v>
      </c>
      <c r="P367" s="16" t="s">
        <v>40</v>
      </c>
      <c r="Q367" s="62">
        <v>796</v>
      </c>
      <c r="R367" s="20" t="s">
        <v>42</v>
      </c>
      <c r="S367" s="16">
        <v>50</v>
      </c>
      <c r="T367" s="33">
        <v>705.67</v>
      </c>
      <c r="U367" s="33">
        <f t="shared" si="10"/>
        <v>35283.5</v>
      </c>
      <c r="V367" s="22">
        <f t="shared" si="11"/>
        <v>39517.520000000004</v>
      </c>
      <c r="W367" s="23"/>
      <c r="X367" s="24">
        <v>2017</v>
      </c>
      <c r="Y367" s="24"/>
      <c r="Z367" s="18"/>
      <c r="AA367" s="18"/>
      <c r="AB367" s="18"/>
      <c r="AC367" s="18"/>
    </row>
    <row r="368" spans="1:39" ht="12.75" customHeight="1" x14ac:dyDescent="0.25">
      <c r="B368" s="58" t="s">
        <v>552</v>
      </c>
      <c r="C368" s="16" t="s">
        <v>31</v>
      </c>
      <c r="D368" s="16" t="s">
        <v>382</v>
      </c>
      <c r="E368" s="54" t="s">
        <v>2796</v>
      </c>
      <c r="F368" s="53" t="s">
        <v>384</v>
      </c>
      <c r="G368" s="50" t="s">
        <v>1877</v>
      </c>
      <c r="H368" s="20" t="s">
        <v>33</v>
      </c>
      <c r="I368" s="21">
        <v>0</v>
      </c>
      <c r="J368" s="16" t="s">
        <v>34</v>
      </c>
      <c r="K368" s="16" t="s">
        <v>44</v>
      </c>
      <c r="L368" s="17" t="s">
        <v>966</v>
      </c>
      <c r="M368" s="16" t="s">
        <v>37</v>
      </c>
      <c r="N368" s="16" t="s">
        <v>38</v>
      </c>
      <c r="O368" s="16" t="s">
        <v>39</v>
      </c>
      <c r="P368" s="16" t="s">
        <v>40</v>
      </c>
      <c r="Q368" s="62">
        <v>796</v>
      </c>
      <c r="R368" s="20" t="s">
        <v>42</v>
      </c>
      <c r="S368" s="16">
        <v>20</v>
      </c>
      <c r="T368" s="33">
        <v>149</v>
      </c>
      <c r="U368" s="33">
        <f t="shared" si="10"/>
        <v>2980</v>
      </c>
      <c r="V368" s="22">
        <f t="shared" si="11"/>
        <v>3337.6000000000004</v>
      </c>
      <c r="W368" s="23"/>
      <c r="X368" s="24">
        <v>2017</v>
      </c>
      <c r="Y368" s="24"/>
      <c r="Z368" s="18"/>
      <c r="AA368" s="18"/>
      <c r="AB368" s="18"/>
      <c r="AC368" s="18"/>
    </row>
    <row r="369" spans="2:29" ht="12.75" customHeight="1" x14ac:dyDescent="0.25">
      <c r="B369" s="58" t="s">
        <v>554</v>
      </c>
      <c r="C369" s="16" t="s">
        <v>31</v>
      </c>
      <c r="D369" s="16" t="s">
        <v>1857</v>
      </c>
      <c r="E369" s="54" t="s">
        <v>2890</v>
      </c>
      <c r="F369" s="53" t="s">
        <v>2914</v>
      </c>
      <c r="G369" s="50" t="s">
        <v>1878</v>
      </c>
      <c r="H369" s="20" t="s">
        <v>33</v>
      </c>
      <c r="I369" s="21">
        <v>0</v>
      </c>
      <c r="J369" s="16" t="s">
        <v>34</v>
      </c>
      <c r="K369" s="16" t="s">
        <v>44</v>
      </c>
      <c r="L369" s="17" t="s">
        <v>966</v>
      </c>
      <c r="M369" s="16" t="s">
        <v>37</v>
      </c>
      <c r="N369" s="16" t="s">
        <v>38</v>
      </c>
      <c r="O369" s="16" t="s">
        <v>39</v>
      </c>
      <c r="P369" s="16" t="s">
        <v>40</v>
      </c>
      <c r="Q369" s="62">
        <v>5111</v>
      </c>
      <c r="R369" s="63" t="s">
        <v>787</v>
      </c>
      <c r="S369" s="16">
        <v>30</v>
      </c>
      <c r="T369" s="33">
        <v>328</v>
      </c>
      <c r="U369" s="33">
        <f t="shared" si="10"/>
        <v>9840</v>
      </c>
      <c r="V369" s="22">
        <f t="shared" si="11"/>
        <v>11020.800000000001</v>
      </c>
      <c r="W369" s="23"/>
      <c r="X369" s="24">
        <v>2017</v>
      </c>
      <c r="Y369" s="24"/>
      <c r="Z369" s="18"/>
      <c r="AA369" s="18"/>
      <c r="AB369" s="18"/>
      <c r="AC369" s="18"/>
    </row>
    <row r="370" spans="2:29" ht="12.75" customHeight="1" x14ac:dyDescent="0.25">
      <c r="B370" s="58" t="s">
        <v>556</v>
      </c>
      <c r="C370" s="16" t="s">
        <v>31</v>
      </c>
      <c r="D370" s="16" t="s">
        <v>795</v>
      </c>
      <c r="E370" s="54" t="s">
        <v>796</v>
      </c>
      <c r="F370" s="53" t="s">
        <v>2891</v>
      </c>
      <c r="G370" s="50" t="s">
        <v>1879</v>
      </c>
      <c r="H370" s="20" t="s">
        <v>33</v>
      </c>
      <c r="I370" s="21">
        <v>0</v>
      </c>
      <c r="J370" s="16" t="s">
        <v>122</v>
      </c>
      <c r="K370" s="16" t="s">
        <v>37</v>
      </c>
      <c r="L370" s="17" t="s">
        <v>966</v>
      </c>
      <c r="M370" s="16" t="s">
        <v>37</v>
      </c>
      <c r="N370" s="16" t="s">
        <v>38</v>
      </c>
      <c r="O370" s="16" t="s">
        <v>39</v>
      </c>
      <c r="P370" s="16" t="s">
        <v>40</v>
      </c>
      <c r="Q370" s="62">
        <v>5111</v>
      </c>
      <c r="R370" s="63" t="s">
        <v>787</v>
      </c>
      <c r="S370" s="16">
        <v>30</v>
      </c>
      <c r="T370" s="33">
        <v>325</v>
      </c>
      <c r="U370" s="33">
        <f t="shared" si="10"/>
        <v>9750</v>
      </c>
      <c r="V370" s="22">
        <f t="shared" si="11"/>
        <v>10920.000000000002</v>
      </c>
      <c r="W370" s="23"/>
      <c r="X370" s="24">
        <v>2017</v>
      </c>
      <c r="Y370" s="24"/>
      <c r="Z370" s="18"/>
      <c r="AA370" s="18"/>
      <c r="AB370" s="18"/>
      <c r="AC370" s="18"/>
    </row>
    <row r="371" spans="2:29" ht="12.75" customHeight="1" x14ac:dyDescent="0.25">
      <c r="B371" s="58" t="s">
        <v>557</v>
      </c>
      <c r="C371" s="16" t="s">
        <v>31</v>
      </c>
      <c r="D371" s="16" t="s">
        <v>1858</v>
      </c>
      <c r="E371" s="54" t="s">
        <v>2916</v>
      </c>
      <c r="F371" s="53" t="s">
        <v>2915</v>
      </c>
      <c r="G371" s="50" t="s">
        <v>1880</v>
      </c>
      <c r="H371" s="20" t="s">
        <v>33</v>
      </c>
      <c r="I371" s="21">
        <v>0</v>
      </c>
      <c r="J371" s="16" t="s">
        <v>34</v>
      </c>
      <c r="K371" s="16" t="s">
        <v>44</v>
      </c>
      <c r="L371" s="17" t="s">
        <v>966</v>
      </c>
      <c r="M371" s="16" t="s">
        <v>37</v>
      </c>
      <c r="N371" s="16" t="s">
        <v>38</v>
      </c>
      <c r="O371" s="16" t="s">
        <v>39</v>
      </c>
      <c r="P371" s="16" t="s">
        <v>40</v>
      </c>
      <c r="Q371" s="62">
        <v>796</v>
      </c>
      <c r="R371" s="20" t="s">
        <v>42</v>
      </c>
      <c r="S371" s="16">
        <v>100</v>
      </c>
      <c r="T371" s="33">
        <v>693</v>
      </c>
      <c r="U371" s="33">
        <f t="shared" si="10"/>
        <v>69300</v>
      </c>
      <c r="V371" s="22">
        <f t="shared" si="11"/>
        <v>77616.000000000015</v>
      </c>
      <c r="W371" s="23"/>
      <c r="X371" s="24">
        <v>2017</v>
      </c>
      <c r="Y371" s="24"/>
      <c r="Z371" s="18"/>
      <c r="AA371" s="18"/>
      <c r="AB371" s="18"/>
      <c r="AC371" s="18"/>
    </row>
    <row r="372" spans="2:29" ht="12.75" customHeight="1" x14ac:dyDescent="0.25">
      <c r="B372" s="58" t="s">
        <v>558</v>
      </c>
      <c r="C372" s="16" t="s">
        <v>31</v>
      </c>
      <c r="D372" s="16" t="s">
        <v>1859</v>
      </c>
      <c r="E372" s="54" t="s">
        <v>823</v>
      </c>
      <c r="F372" s="94" t="s">
        <v>2892</v>
      </c>
      <c r="G372" s="50" t="s">
        <v>1881</v>
      </c>
      <c r="H372" s="20" t="s">
        <v>33</v>
      </c>
      <c r="I372" s="21">
        <v>0</v>
      </c>
      <c r="J372" s="16" t="s">
        <v>34</v>
      </c>
      <c r="K372" s="16" t="s">
        <v>44</v>
      </c>
      <c r="L372" s="17" t="s">
        <v>966</v>
      </c>
      <c r="M372" s="16" t="s">
        <v>37</v>
      </c>
      <c r="N372" s="16" t="s">
        <v>38</v>
      </c>
      <c r="O372" s="16" t="s">
        <v>39</v>
      </c>
      <c r="P372" s="16" t="s">
        <v>40</v>
      </c>
      <c r="Q372" s="62">
        <v>796</v>
      </c>
      <c r="R372" s="20" t="s">
        <v>42</v>
      </c>
      <c r="S372" s="16">
        <v>10</v>
      </c>
      <c r="T372" s="33">
        <v>91</v>
      </c>
      <c r="U372" s="33">
        <f t="shared" si="10"/>
        <v>910</v>
      </c>
      <c r="V372" s="22">
        <f t="shared" si="11"/>
        <v>1019.2</v>
      </c>
      <c r="W372" s="23"/>
      <c r="X372" s="24">
        <v>2017</v>
      </c>
      <c r="Y372" s="24"/>
      <c r="Z372" s="18"/>
      <c r="AA372" s="18"/>
      <c r="AB372" s="18"/>
      <c r="AC372" s="18"/>
    </row>
    <row r="373" spans="2:29" ht="12.75" customHeight="1" x14ac:dyDescent="0.25">
      <c r="B373" s="58" t="s">
        <v>559</v>
      </c>
      <c r="C373" s="16" t="s">
        <v>31</v>
      </c>
      <c r="D373" s="16" t="s">
        <v>800</v>
      </c>
      <c r="E373" s="54" t="s">
        <v>801</v>
      </c>
      <c r="F373" s="94" t="s">
        <v>2734</v>
      </c>
      <c r="G373" s="50" t="s">
        <v>1882</v>
      </c>
      <c r="H373" s="20" t="s">
        <v>33</v>
      </c>
      <c r="I373" s="21">
        <v>0</v>
      </c>
      <c r="J373" s="16" t="s">
        <v>122</v>
      </c>
      <c r="K373" s="16" t="s">
        <v>37</v>
      </c>
      <c r="L373" s="17" t="s">
        <v>966</v>
      </c>
      <c r="M373" s="16" t="s">
        <v>37</v>
      </c>
      <c r="N373" s="16" t="s">
        <v>38</v>
      </c>
      <c r="O373" s="16" t="s">
        <v>39</v>
      </c>
      <c r="P373" s="16" t="s">
        <v>40</v>
      </c>
      <c r="Q373" s="62">
        <v>796</v>
      </c>
      <c r="R373" s="20" t="s">
        <v>42</v>
      </c>
      <c r="S373" s="16">
        <v>20</v>
      </c>
      <c r="T373" s="33">
        <v>318</v>
      </c>
      <c r="U373" s="33">
        <f t="shared" si="10"/>
        <v>6360</v>
      </c>
      <c r="V373" s="22">
        <f t="shared" si="11"/>
        <v>7123.2000000000007</v>
      </c>
      <c r="W373" s="23"/>
      <c r="X373" s="24">
        <v>2017</v>
      </c>
      <c r="Y373" s="24"/>
      <c r="Z373" s="18"/>
      <c r="AA373" s="18"/>
      <c r="AB373" s="18"/>
      <c r="AC373" s="18"/>
    </row>
    <row r="374" spans="2:29" ht="12.75" customHeight="1" x14ac:dyDescent="0.25">
      <c r="B374" s="58" t="s">
        <v>560</v>
      </c>
      <c r="C374" s="16" t="s">
        <v>31</v>
      </c>
      <c r="D374" s="16" t="s">
        <v>1860</v>
      </c>
      <c r="E374" s="54" t="s">
        <v>2893</v>
      </c>
      <c r="F374" s="94" t="s">
        <v>2917</v>
      </c>
      <c r="G374" s="50" t="s">
        <v>1883</v>
      </c>
      <c r="H374" s="20" t="s">
        <v>33</v>
      </c>
      <c r="I374" s="21">
        <v>0</v>
      </c>
      <c r="J374" s="16" t="s">
        <v>34</v>
      </c>
      <c r="K374" s="16" t="s">
        <v>44</v>
      </c>
      <c r="L374" s="17" t="s">
        <v>966</v>
      </c>
      <c r="M374" s="16" t="s">
        <v>37</v>
      </c>
      <c r="N374" s="16" t="s">
        <v>38</v>
      </c>
      <c r="O374" s="16" t="s">
        <v>39</v>
      </c>
      <c r="P374" s="16" t="s">
        <v>40</v>
      </c>
      <c r="Q374" s="62">
        <v>796</v>
      </c>
      <c r="R374" s="20" t="s">
        <v>42</v>
      </c>
      <c r="S374" s="16">
        <v>100</v>
      </c>
      <c r="T374" s="33">
        <v>215</v>
      </c>
      <c r="U374" s="33">
        <f t="shared" si="10"/>
        <v>21500</v>
      </c>
      <c r="V374" s="22">
        <f t="shared" si="11"/>
        <v>24080.000000000004</v>
      </c>
      <c r="W374" s="23"/>
      <c r="X374" s="24">
        <v>2017</v>
      </c>
      <c r="Y374" s="24"/>
      <c r="Z374" s="18"/>
      <c r="AA374" s="18"/>
      <c r="AB374" s="18"/>
      <c r="AC374" s="18"/>
    </row>
    <row r="375" spans="2:29" ht="12.75" customHeight="1" x14ac:dyDescent="0.25">
      <c r="B375" s="58" t="s">
        <v>561</v>
      </c>
      <c r="C375" s="16" t="s">
        <v>31</v>
      </c>
      <c r="D375" s="16" t="s">
        <v>804</v>
      </c>
      <c r="E375" s="54" t="s">
        <v>805</v>
      </c>
      <c r="F375" s="94" t="s">
        <v>2894</v>
      </c>
      <c r="G375" s="50" t="s">
        <v>1884</v>
      </c>
      <c r="H375" s="20" t="s">
        <v>33</v>
      </c>
      <c r="I375" s="21">
        <v>0</v>
      </c>
      <c r="J375" s="16" t="s">
        <v>34</v>
      </c>
      <c r="K375" s="16" t="s">
        <v>44</v>
      </c>
      <c r="L375" s="17" t="s">
        <v>966</v>
      </c>
      <c r="M375" s="16" t="s">
        <v>37</v>
      </c>
      <c r="N375" s="16" t="s">
        <v>38</v>
      </c>
      <c r="O375" s="16" t="s">
        <v>39</v>
      </c>
      <c r="P375" s="16" t="s">
        <v>40</v>
      </c>
      <c r="Q375" s="62">
        <v>796</v>
      </c>
      <c r="R375" s="20" t="s">
        <v>42</v>
      </c>
      <c r="S375" s="16">
        <v>100</v>
      </c>
      <c r="T375" s="33">
        <v>201</v>
      </c>
      <c r="U375" s="33">
        <f t="shared" si="10"/>
        <v>20100</v>
      </c>
      <c r="V375" s="22">
        <f t="shared" si="11"/>
        <v>22512.000000000004</v>
      </c>
      <c r="W375" s="23"/>
      <c r="X375" s="24">
        <v>2017</v>
      </c>
      <c r="Y375" s="24"/>
      <c r="Z375" s="18"/>
      <c r="AA375" s="18"/>
      <c r="AB375" s="18"/>
      <c r="AC375" s="18"/>
    </row>
    <row r="376" spans="2:29" ht="12.75" customHeight="1" x14ac:dyDescent="0.25">
      <c r="B376" s="58" t="s">
        <v>562</v>
      </c>
      <c r="C376" s="16" t="s">
        <v>31</v>
      </c>
      <c r="D376" s="16" t="s">
        <v>809</v>
      </c>
      <c r="E376" s="54" t="s">
        <v>2895</v>
      </c>
      <c r="F376" t="s">
        <v>810</v>
      </c>
      <c r="G376" s="50" t="s">
        <v>1885</v>
      </c>
      <c r="H376" s="20" t="s">
        <v>33</v>
      </c>
      <c r="I376" s="21">
        <v>0</v>
      </c>
      <c r="J376" s="16" t="s">
        <v>34</v>
      </c>
      <c r="K376" s="16" t="s">
        <v>44</v>
      </c>
      <c r="L376" s="17" t="s">
        <v>966</v>
      </c>
      <c r="M376" s="16" t="s">
        <v>37</v>
      </c>
      <c r="N376" s="16" t="s">
        <v>38</v>
      </c>
      <c r="O376" s="16" t="s">
        <v>39</v>
      </c>
      <c r="P376" s="16" t="s">
        <v>40</v>
      </c>
      <c r="Q376" s="62">
        <v>796</v>
      </c>
      <c r="R376" s="20" t="s">
        <v>42</v>
      </c>
      <c r="S376" s="16">
        <v>5</v>
      </c>
      <c r="T376" s="33">
        <v>538.80999999999995</v>
      </c>
      <c r="U376" s="33">
        <f t="shared" si="10"/>
        <v>2694.0499999999997</v>
      </c>
      <c r="V376" s="22">
        <f t="shared" si="11"/>
        <v>3017.3359999999998</v>
      </c>
      <c r="W376" s="23"/>
      <c r="X376" s="24">
        <v>2017</v>
      </c>
      <c r="Y376" s="24"/>
      <c r="Z376" s="18"/>
      <c r="AA376" s="18"/>
      <c r="AB376" s="18"/>
      <c r="AC376" s="18"/>
    </row>
    <row r="377" spans="2:29" ht="12.75" customHeight="1" x14ac:dyDescent="0.25">
      <c r="B377" s="58" t="s">
        <v>563</v>
      </c>
      <c r="C377" s="16" t="s">
        <v>31</v>
      </c>
      <c r="D377" s="16" t="s">
        <v>1861</v>
      </c>
      <c r="E377" s="54" t="s">
        <v>2896</v>
      </c>
      <c r="F377" s="53" t="s">
        <v>32</v>
      </c>
      <c r="G377" s="50" t="s">
        <v>1886</v>
      </c>
      <c r="H377" s="20" t="s">
        <v>33</v>
      </c>
      <c r="I377" s="21">
        <v>0</v>
      </c>
      <c r="J377" s="16" t="s">
        <v>122</v>
      </c>
      <c r="K377" s="16" t="s">
        <v>37</v>
      </c>
      <c r="L377" s="17" t="s">
        <v>966</v>
      </c>
      <c r="M377" s="16" t="s">
        <v>37</v>
      </c>
      <c r="N377" s="16" t="s">
        <v>38</v>
      </c>
      <c r="O377" s="16" t="s">
        <v>39</v>
      </c>
      <c r="P377" s="16" t="s">
        <v>40</v>
      </c>
      <c r="Q377" s="62">
        <v>704</v>
      </c>
      <c r="R377" s="63" t="s">
        <v>216</v>
      </c>
      <c r="S377" s="16">
        <v>10</v>
      </c>
      <c r="T377" s="33">
        <v>369</v>
      </c>
      <c r="U377" s="33">
        <f t="shared" si="10"/>
        <v>3690</v>
      </c>
      <c r="V377" s="22">
        <f t="shared" si="11"/>
        <v>4132.8</v>
      </c>
      <c r="W377" s="23"/>
      <c r="X377" s="24">
        <v>2017</v>
      </c>
      <c r="Y377" s="24"/>
      <c r="Z377" s="18"/>
      <c r="AA377" s="18"/>
      <c r="AB377" s="18"/>
      <c r="AC377" s="18"/>
    </row>
    <row r="378" spans="2:29" ht="12.75" customHeight="1" x14ac:dyDescent="0.25">
      <c r="B378" s="58" t="s">
        <v>564</v>
      </c>
      <c r="C378" s="16" t="s">
        <v>31</v>
      </c>
      <c r="D378" s="16" t="s">
        <v>1862</v>
      </c>
      <c r="E378" s="54" t="s">
        <v>254</v>
      </c>
      <c r="F378" s="94" t="s">
        <v>2897</v>
      </c>
      <c r="G378" s="50" t="s">
        <v>1887</v>
      </c>
      <c r="H378" s="20" t="s">
        <v>33</v>
      </c>
      <c r="I378" s="21">
        <v>0</v>
      </c>
      <c r="J378" s="16" t="s">
        <v>34</v>
      </c>
      <c r="K378" s="16" t="s">
        <v>44</v>
      </c>
      <c r="L378" s="17" t="s">
        <v>966</v>
      </c>
      <c r="M378" s="16" t="s">
        <v>37</v>
      </c>
      <c r="N378" s="16" t="s">
        <v>38</v>
      </c>
      <c r="O378" s="16" t="s">
        <v>39</v>
      </c>
      <c r="P378" s="16" t="s">
        <v>40</v>
      </c>
      <c r="Q378" s="62">
        <v>796</v>
      </c>
      <c r="R378" s="20" t="s">
        <v>42</v>
      </c>
      <c r="S378" s="16">
        <v>10</v>
      </c>
      <c r="T378" s="33">
        <v>321.12</v>
      </c>
      <c r="U378" s="33">
        <f t="shared" si="10"/>
        <v>3211.2</v>
      </c>
      <c r="V378" s="22">
        <f t="shared" si="11"/>
        <v>3596.5440000000003</v>
      </c>
      <c r="W378" s="23"/>
      <c r="X378" s="24">
        <v>2017</v>
      </c>
      <c r="Y378" s="24"/>
      <c r="Z378" s="18"/>
      <c r="AA378" s="18"/>
      <c r="AB378" s="18"/>
      <c r="AC378" s="18"/>
    </row>
    <row r="379" spans="2:29" ht="12.75" customHeight="1" x14ac:dyDescent="0.25">
      <c r="B379" s="58" t="s">
        <v>566</v>
      </c>
      <c r="C379" s="16" t="s">
        <v>31</v>
      </c>
      <c r="D379" s="16" t="s">
        <v>814</v>
      </c>
      <c r="E379" s="50" t="s">
        <v>815</v>
      </c>
      <c r="F379" s="94" t="s">
        <v>2898</v>
      </c>
      <c r="G379" s="50" t="s">
        <v>1888</v>
      </c>
      <c r="H379" s="20" t="s">
        <v>33</v>
      </c>
      <c r="I379" s="21">
        <v>0</v>
      </c>
      <c r="J379" s="16" t="s">
        <v>34</v>
      </c>
      <c r="K379" s="16" t="s">
        <v>44</v>
      </c>
      <c r="L379" s="17" t="s">
        <v>966</v>
      </c>
      <c r="M379" s="16" t="s">
        <v>37</v>
      </c>
      <c r="N379" s="16" t="s">
        <v>38</v>
      </c>
      <c r="O379" s="16" t="s">
        <v>39</v>
      </c>
      <c r="P379" s="16" t="s">
        <v>40</v>
      </c>
      <c r="Q379" s="62">
        <v>796</v>
      </c>
      <c r="R379" s="20" t="s">
        <v>42</v>
      </c>
      <c r="S379" s="16">
        <v>20</v>
      </c>
      <c r="T379" s="33">
        <v>732.5</v>
      </c>
      <c r="U379" s="33">
        <f t="shared" si="10"/>
        <v>14650</v>
      </c>
      <c r="V379" s="22">
        <f t="shared" si="11"/>
        <v>16408</v>
      </c>
      <c r="W379" s="23"/>
      <c r="X379" s="24">
        <v>2017</v>
      </c>
      <c r="Y379" s="24"/>
      <c r="Z379" s="18"/>
      <c r="AA379" s="18"/>
      <c r="AB379" s="18"/>
      <c r="AC379" s="18"/>
    </row>
    <row r="380" spans="2:29" ht="12.75" customHeight="1" x14ac:dyDescent="0.25">
      <c r="B380" s="58" t="s">
        <v>567</v>
      </c>
      <c r="C380" s="16" t="s">
        <v>31</v>
      </c>
      <c r="D380" s="16" t="s">
        <v>1863</v>
      </c>
      <c r="E380" s="54" t="s">
        <v>817</v>
      </c>
      <c r="F380" s="94" t="s">
        <v>2899</v>
      </c>
      <c r="G380" s="50" t="s">
        <v>1889</v>
      </c>
      <c r="H380" s="20" t="s">
        <v>33</v>
      </c>
      <c r="I380" s="21">
        <v>0</v>
      </c>
      <c r="J380" s="16" t="s">
        <v>34</v>
      </c>
      <c r="K380" s="16" t="s">
        <v>44</v>
      </c>
      <c r="L380" s="17" t="s">
        <v>966</v>
      </c>
      <c r="M380" s="16" t="s">
        <v>37</v>
      </c>
      <c r="N380" s="16" t="s">
        <v>38</v>
      </c>
      <c r="O380" s="16" t="s">
        <v>39</v>
      </c>
      <c r="P380" s="16" t="s">
        <v>40</v>
      </c>
      <c r="Q380" s="62">
        <v>796</v>
      </c>
      <c r="R380" s="20" t="s">
        <v>42</v>
      </c>
      <c r="S380" s="16">
        <v>100</v>
      </c>
      <c r="T380" s="33">
        <v>78</v>
      </c>
      <c r="U380" s="33">
        <f t="shared" si="10"/>
        <v>7800</v>
      </c>
      <c r="V380" s="22">
        <f t="shared" si="11"/>
        <v>8736</v>
      </c>
      <c r="W380" s="23"/>
      <c r="X380" s="24">
        <v>2017</v>
      </c>
      <c r="Y380" s="24"/>
      <c r="Z380" s="18"/>
      <c r="AA380" s="18"/>
      <c r="AB380" s="18"/>
      <c r="AC380" s="18"/>
    </row>
    <row r="381" spans="2:29" ht="12.75" customHeight="1" x14ac:dyDescent="0.25">
      <c r="B381" s="58" t="s">
        <v>568</v>
      </c>
      <c r="C381" s="16" t="s">
        <v>31</v>
      </c>
      <c r="D381" s="16" t="s">
        <v>1863</v>
      </c>
      <c r="E381" s="54" t="s">
        <v>1874</v>
      </c>
      <c r="F381" s="94" t="s">
        <v>2899</v>
      </c>
      <c r="G381" s="50" t="s">
        <v>1890</v>
      </c>
      <c r="H381" s="20" t="s">
        <v>33</v>
      </c>
      <c r="I381" s="21">
        <v>0</v>
      </c>
      <c r="J381" s="16" t="s">
        <v>122</v>
      </c>
      <c r="K381" s="16" t="s">
        <v>37</v>
      </c>
      <c r="L381" s="17" t="s">
        <v>966</v>
      </c>
      <c r="M381" s="16" t="s">
        <v>37</v>
      </c>
      <c r="N381" s="16" t="s">
        <v>38</v>
      </c>
      <c r="O381" s="16" t="s">
        <v>39</v>
      </c>
      <c r="P381" s="16" t="s">
        <v>40</v>
      </c>
      <c r="Q381" s="62">
        <v>796</v>
      </c>
      <c r="R381" s="20" t="s">
        <v>42</v>
      </c>
      <c r="S381" s="16">
        <v>100</v>
      </c>
      <c r="T381" s="33">
        <v>78</v>
      </c>
      <c r="U381" s="33">
        <f t="shared" si="10"/>
        <v>7800</v>
      </c>
      <c r="V381" s="22">
        <f t="shared" si="11"/>
        <v>8736</v>
      </c>
      <c r="W381" s="23"/>
      <c r="X381" s="24">
        <v>2017</v>
      </c>
      <c r="Y381" s="24"/>
      <c r="Z381" s="18"/>
      <c r="AA381" s="18"/>
      <c r="AB381" s="18"/>
      <c r="AC381" s="18"/>
    </row>
    <row r="382" spans="2:29" ht="12.75" customHeight="1" x14ac:dyDescent="0.25">
      <c r="B382" s="58" t="s">
        <v>569</v>
      </c>
      <c r="C382" s="16" t="s">
        <v>31</v>
      </c>
      <c r="D382" s="16" t="s">
        <v>1904</v>
      </c>
      <c r="E382" s="54" t="s">
        <v>2919</v>
      </c>
      <c r="F382" s="94" t="s">
        <v>2918</v>
      </c>
      <c r="G382" s="50" t="s">
        <v>1891</v>
      </c>
      <c r="H382" s="20" t="s">
        <v>33</v>
      </c>
      <c r="I382" s="21">
        <v>0</v>
      </c>
      <c r="J382" s="16" t="s">
        <v>34</v>
      </c>
      <c r="K382" s="16" t="s">
        <v>44</v>
      </c>
      <c r="L382" s="17" t="s">
        <v>966</v>
      </c>
      <c r="M382" s="16" t="s">
        <v>37</v>
      </c>
      <c r="N382" s="16" t="s">
        <v>38</v>
      </c>
      <c r="O382" s="16" t="s">
        <v>39</v>
      </c>
      <c r="P382" s="16" t="s">
        <v>40</v>
      </c>
      <c r="Q382" s="62">
        <v>796</v>
      </c>
      <c r="R382" s="20" t="s">
        <v>42</v>
      </c>
      <c r="S382" s="16">
        <v>100</v>
      </c>
      <c r="T382" s="33">
        <v>298</v>
      </c>
      <c r="U382" s="33">
        <f t="shared" si="10"/>
        <v>29800</v>
      </c>
      <c r="V382" s="22">
        <f t="shared" si="11"/>
        <v>33376</v>
      </c>
      <c r="W382" s="23"/>
      <c r="X382" s="24">
        <v>2017</v>
      </c>
      <c r="Y382" s="24"/>
      <c r="Z382" s="18"/>
      <c r="AA382" s="18"/>
      <c r="AB382" s="18"/>
      <c r="AC382" s="18"/>
    </row>
    <row r="383" spans="2:29" ht="12.75" customHeight="1" x14ac:dyDescent="0.25">
      <c r="B383" s="58" t="s">
        <v>570</v>
      </c>
      <c r="C383" s="16" t="s">
        <v>31</v>
      </c>
      <c r="D383" s="16" t="s">
        <v>821</v>
      </c>
      <c r="E383" s="54" t="s">
        <v>2920</v>
      </c>
      <c r="F383" s="53" t="s">
        <v>2921</v>
      </c>
      <c r="G383" s="50" t="s">
        <v>1892</v>
      </c>
      <c r="H383" s="20" t="s">
        <v>33</v>
      </c>
      <c r="I383" s="21">
        <v>0</v>
      </c>
      <c r="J383" s="16" t="s">
        <v>34</v>
      </c>
      <c r="K383" s="16" t="s">
        <v>44</v>
      </c>
      <c r="L383" s="17" t="s">
        <v>966</v>
      </c>
      <c r="M383" s="16" t="s">
        <v>37</v>
      </c>
      <c r="N383" s="16" t="s">
        <v>38</v>
      </c>
      <c r="O383" s="16" t="s">
        <v>39</v>
      </c>
      <c r="P383" s="16" t="s">
        <v>40</v>
      </c>
      <c r="Q383" s="62">
        <v>796</v>
      </c>
      <c r="R383" s="20" t="s">
        <v>42</v>
      </c>
      <c r="S383" s="16">
        <v>10</v>
      </c>
      <c r="T383" s="33">
        <v>366</v>
      </c>
      <c r="U383" s="33">
        <f t="shared" si="10"/>
        <v>3660</v>
      </c>
      <c r="V383" s="22">
        <f t="shared" si="11"/>
        <v>4099.2000000000007</v>
      </c>
      <c r="W383" s="23"/>
      <c r="X383" s="24">
        <v>2017</v>
      </c>
      <c r="Y383" s="24"/>
      <c r="Z383" s="18"/>
      <c r="AA383" s="18"/>
      <c r="AB383" s="18"/>
      <c r="AC383" s="18"/>
    </row>
    <row r="384" spans="2:29" ht="12.75" customHeight="1" x14ac:dyDescent="0.25">
      <c r="B384" s="58" t="s">
        <v>572</v>
      </c>
      <c r="C384" s="16" t="s">
        <v>31</v>
      </c>
      <c r="D384" s="16" t="s">
        <v>1864</v>
      </c>
      <c r="E384" s="54" t="s">
        <v>823</v>
      </c>
      <c r="F384" s="94" t="s">
        <v>2922</v>
      </c>
      <c r="G384" s="50" t="s">
        <v>1893</v>
      </c>
      <c r="H384" s="20" t="s">
        <v>33</v>
      </c>
      <c r="I384" s="21">
        <v>0</v>
      </c>
      <c r="J384" s="16" t="s">
        <v>122</v>
      </c>
      <c r="K384" s="16" t="s">
        <v>37</v>
      </c>
      <c r="L384" s="17" t="s">
        <v>966</v>
      </c>
      <c r="M384" s="16" t="s">
        <v>37</v>
      </c>
      <c r="N384" s="16" t="s">
        <v>38</v>
      </c>
      <c r="O384" s="16" t="s">
        <v>39</v>
      </c>
      <c r="P384" s="16" t="s">
        <v>40</v>
      </c>
      <c r="Q384" s="62">
        <v>796</v>
      </c>
      <c r="R384" s="20" t="s">
        <v>42</v>
      </c>
      <c r="S384" s="16">
        <v>20</v>
      </c>
      <c r="T384" s="33">
        <v>229.55</v>
      </c>
      <c r="U384" s="33">
        <f t="shared" si="10"/>
        <v>4591</v>
      </c>
      <c r="V384" s="22">
        <f t="shared" si="11"/>
        <v>5141.92</v>
      </c>
      <c r="W384" s="23"/>
      <c r="X384" s="24">
        <v>2017</v>
      </c>
      <c r="Y384" s="24"/>
      <c r="Z384" s="18"/>
      <c r="AA384" s="18"/>
      <c r="AB384" s="18"/>
      <c r="AC384" s="18"/>
    </row>
    <row r="385" spans="1:39" ht="12.75" customHeight="1" x14ac:dyDescent="0.25">
      <c r="B385" s="58" t="s">
        <v>573</v>
      </c>
      <c r="C385" s="16" t="s">
        <v>31</v>
      </c>
      <c r="D385" s="16" t="s">
        <v>1865</v>
      </c>
      <c r="E385" s="54" t="s">
        <v>2923</v>
      </c>
      <c r="F385" s="94" t="s">
        <v>2924</v>
      </c>
      <c r="G385" s="50" t="s">
        <v>1894</v>
      </c>
      <c r="H385" s="20" t="s">
        <v>33</v>
      </c>
      <c r="I385" s="21">
        <v>0</v>
      </c>
      <c r="J385" s="16" t="s">
        <v>34</v>
      </c>
      <c r="K385" s="16" t="s">
        <v>44</v>
      </c>
      <c r="L385" s="17" t="s">
        <v>966</v>
      </c>
      <c r="M385" s="16" t="s">
        <v>37</v>
      </c>
      <c r="N385" s="16" t="s">
        <v>38</v>
      </c>
      <c r="O385" s="16" t="s">
        <v>39</v>
      </c>
      <c r="P385" s="16" t="s">
        <v>40</v>
      </c>
      <c r="Q385" s="62">
        <v>778</v>
      </c>
      <c r="R385" s="63" t="s">
        <v>83</v>
      </c>
      <c r="S385" s="16">
        <v>10</v>
      </c>
      <c r="T385" s="33">
        <v>15</v>
      </c>
      <c r="U385" s="33">
        <f t="shared" si="10"/>
        <v>150</v>
      </c>
      <c r="V385" s="22">
        <f t="shared" si="11"/>
        <v>168.00000000000003</v>
      </c>
      <c r="W385" s="23"/>
      <c r="X385" s="24">
        <v>2017</v>
      </c>
      <c r="Y385" s="24"/>
      <c r="Z385" s="18"/>
      <c r="AA385" s="18"/>
      <c r="AB385" s="18"/>
      <c r="AC385" s="18"/>
    </row>
    <row r="386" spans="1:39" ht="12.75" customHeight="1" x14ac:dyDescent="0.25">
      <c r="B386" s="58" t="s">
        <v>574</v>
      </c>
      <c r="C386" s="16" t="s">
        <v>31</v>
      </c>
      <c r="D386" s="16" t="s">
        <v>1866</v>
      </c>
      <c r="E386" s="54" t="s">
        <v>2926</v>
      </c>
      <c r="F386" s="54" t="s">
        <v>2925</v>
      </c>
      <c r="G386" s="50" t="s">
        <v>1895</v>
      </c>
      <c r="H386" s="20" t="s">
        <v>33</v>
      </c>
      <c r="I386" s="21">
        <v>0</v>
      </c>
      <c r="J386" s="16" t="s">
        <v>34</v>
      </c>
      <c r="K386" s="16" t="s">
        <v>44</v>
      </c>
      <c r="L386" s="17" t="s">
        <v>966</v>
      </c>
      <c r="M386" s="16" t="s">
        <v>37</v>
      </c>
      <c r="N386" s="16" t="s">
        <v>38</v>
      </c>
      <c r="O386" s="16" t="s">
        <v>39</v>
      </c>
      <c r="P386" s="16" t="s">
        <v>40</v>
      </c>
      <c r="Q386" s="62">
        <v>778</v>
      </c>
      <c r="R386" s="63" t="s">
        <v>83</v>
      </c>
      <c r="S386" s="16">
        <v>30</v>
      </c>
      <c r="T386" s="33">
        <v>489</v>
      </c>
      <c r="U386" s="33">
        <f t="shared" si="10"/>
        <v>14670</v>
      </c>
      <c r="V386" s="22">
        <f t="shared" si="11"/>
        <v>16430.400000000001</v>
      </c>
      <c r="W386" s="23"/>
      <c r="X386" s="24">
        <v>2017</v>
      </c>
      <c r="Y386" s="24"/>
      <c r="Z386" s="18"/>
      <c r="AA386" s="18"/>
      <c r="AB386" s="18"/>
      <c r="AC386" s="18"/>
    </row>
    <row r="387" spans="1:39" ht="12.75" customHeight="1" x14ac:dyDescent="0.25">
      <c r="B387" s="58" t="s">
        <v>575</v>
      </c>
      <c r="C387" s="16" t="s">
        <v>31</v>
      </c>
      <c r="D387" s="16" t="s">
        <v>1867</v>
      </c>
      <c r="E387" s="54" t="s">
        <v>1903</v>
      </c>
      <c r="F387" s="50" t="s">
        <v>2927</v>
      </c>
      <c r="G387" s="50" t="s">
        <v>1896</v>
      </c>
      <c r="H387" s="20" t="s">
        <v>33</v>
      </c>
      <c r="I387" s="21">
        <v>0</v>
      </c>
      <c r="J387" s="16" t="s">
        <v>122</v>
      </c>
      <c r="K387" s="16" t="s">
        <v>37</v>
      </c>
      <c r="L387" s="17" t="s">
        <v>966</v>
      </c>
      <c r="M387" s="16" t="s">
        <v>37</v>
      </c>
      <c r="N387" s="16" t="s">
        <v>38</v>
      </c>
      <c r="O387" s="16" t="s">
        <v>39</v>
      </c>
      <c r="P387" s="16" t="s">
        <v>40</v>
      </c>
      <c r="Q387" s="62">
        <v>796</v>
      </c>
      <c r="R387" s="20" t="s">
        <v>42</v>
      </c>
      <c r="S387" s="16">
        <v>30</v>
      </c>
      <c r="T387" s="33">
        <v>187</v>
      </c>
      <c r="U387" s="33">
        <f t="shared" si="10"/>
        <v>5610</v>
      </c>
      <c r="V387" s="22">
        <f t="shared" si="11"/>
        <v>6283.2000000000007</v>
      </c>
      <c r="W387" s="23"/>
      <c r="X387" s="24">
        <v>2017</v>
      </c>
      <c r="Y387" s="24"/>
      <c r="Z387" s="18"/>
      <c r="AA387" s="18"/>
      <c r="AB387" s="18"/>
      <c r="AC387" s="18"/>
    </row>
    <row r="388" spans="1:39" ht="12.75" customHeight="1" x14ac:dyDescent="0.25">
      <c r="B388" s="58" t="s">
        <v>576</v>
      </c>
      <c r="C388" s="16" t="s">
        <v>31</v>
      </c>
      <c r="D388" s="16" t="s">
        <v>1868</v>
      </c>
      <c r="E388" s="54" t="s">
        <v>2929</v>
      </c>
      <c r="F388" s="94" t="s">
        <v>2928</v>
      </c>
      <c r="G388" s="50" t="s">
        <v>1897</v>
      </c>
      <c r="H388" s="20" t="s">
        <v>33</v>
      </c>
      <c r="I388" s="21">
        <v>0</v>
      </c>
      <c r="J388" s="16" t="s">
        <v>34</v>
      </c>
      <c r="K388" s="16" t="s">
        <v>44</v>
      </c>
      <c r="L388" s="17" t="s">
        <v>966</v>
      </c>
      <c r="M388" s="16" t="s">
        <v>37</v>
      </c>
      <c r="N388" s="16" t="s">
        <v>38</v>
      </c>
      <c r="O388" s="16" t="s">
        <v>39</v>
      </c>
      <c r="P388" s="16" t="s">
        <v>40</v>
      </c>
      <c r="Q388" s="62">
        <v>796</v>
      </c>
      <c r="R388" s="20" t="s">
        <v>42</v>
      </c>
      <c r="S388" s="16">
        <v>30</v>
      </c>
      <c r="T388" s="33">
        <v>1700</v>
      </c>
      <c r="U388" s="33">
        <f t="shared" si="10"/>
        <v>51000</v>
      </c>
      <c r="V388" s="22">
        <f t="shared" si="11"/>
        <v>57120.000000000007</v>
      </c>
      <c r="W388" s="23"/>
      <c r="X388" s="24">
        <v>2017</v>
      </c>
      <c r="Y388" s="24"/>
      <c r="Z388" s="18"/>
      <c r="AA388" s="18"/>
      <c r="AB388" s="18"/>
      <c r="AC388" s="18"/>
    </row>
    <row r="389" spans="1:39" ht="12.75" customHeight="1" x14ac:dyDescent="0.25">
      <c r="B389" s="58" t="s">
        <v>577</v>
      </c>
      <c r="C389" s="16" t="s">
        <v>31</v>
      </c>
      <c r="D389" s="16" t="s">
        <v>1869</v>
      </c>
      <c r="E389" s="54" t="s">
        <v>2931</v>
      </c>
      <c r="F389" s="53" t="s">
        <v>2930</v>
      </c>
      <c r="G389" s="50" t="s">
        <v>1898</v>
      </c>
      <c r="H389" s="20" t="s">
        <v>33</v>
      </c>
      <c r="I389" s="21">
        <v>0</v>
      </c>
      <c r="J389" s="16" t="s">
        <v>34</v>
      </c>
      <c r="K389" s="16" t="s">
        <v>44</v>
      </c>
      <c r="L389" s="17" t="s">
        <v>966</v>
      </c>
      <c r="M389" s="16" t="s">
        <v>37</v>
      </c>
      <c r="N389" s="16" t="s">
        <v>38</v>
      </c>
      <c r="O389" s="16" t="s">
        <v>39</v>
      </c>
      <c r="P389" s="16" t="s">
        <v>40</v>
      </c>
      <c r="Q389" s="62">
        <v>796</v>
      </c>
      <c r="R389" s="20" t="s">
        <v>42</v>
      </c>
      <c r="S389" s="16">
        <v>30</v>
      </c>
      <c r="T389" s="33">
        <v>698</v>
      </c>
      <c r="U389" s="33">
        <f t="shared" si="10"/>
        <v>20940</v>
      </c>
      <c r="V389" s="22">
        <f t="shared" si="11"/>
        <v>23452.800000000003</v>
      </c>
      <c r="W389" s="23"/>
      <c r="X389" s="24">
        <v>2017</v>
      </c>
      <c r="Y389" s="24"/>
      <c r="Z389" s="18"/>
      <c r="AA389" s="18"/>
      <c r="AB389" s="18"/>
      <c r="AC389" s="18"/>
    </row>
    <row r="390" spans="1:39" ht="12.75" customHeight="1" x14ac:dyDescent="0.25">
      <c r="B390" s="58" t="s">
        <v>578</v>
      </c>
      <c r="C390" s="16" t="s">
        <v>31</v>
      </c>
      <c r="D390" s="16" t="s">
        <v>1870</v>
      </c>
      <c r="E390" s="54" t="s">
        <v>2932</v>
      </c>
      <c r="F390" s="94" t="s">
        <v>2933</v>
      </c>
      <c r="G390" s="50" t="s">
        <v>1899</v>
      </c>
      <c r="H390" s="20" t="s">
        <v>33</v>
      </c>
      <c r="I390" s="21">
        <v>0</v>
      </c>
      <c r="J390" s="16" t="s">
        <v>122</v>
      </c>
      <c r="K390" s="16" t="s">
        <v>37</v>
      </c>
      <c r="L390" s="17" t="s">
        <v>966</v>
      </c>
      <c r="M390" s="16" t="s">
        <v>37</v>
      </c>
      <c r="N390" s="16" t="s">
        <v>38</v>
      </c>
      <c r="O390" s="16" t="s">
        <v>39</v>
      </c>
      <c r="P390" s="16" t="s">
        <v>40</v>
      </c>
      <c r="Q390" s="62">
        <v>796</v>
      </c>
      <c r="R390" s="20" t="s">
        <v>42</v>
      </c>
      <c r="S390" s="16">
        <v>10</v>
      </c>
      <c r="T390" s="33">
        <v>820</v>
      </c>
      <c r="U390" s="33">
        <f t="shared" si="10"/>
        <v>8200</v>
      </c>
      <c r="V390" s="22">
        <f t="shared" si="11"/>
        <v>9184</v>
      </c>
      <c r="W390" s="23"/>
      <c r="X390" s="24">
        <v>2017</v>
      </c>
      <c r="Y390" s="24"/>
      <c r="Z390" s="18"/>
      <c r="AA390" s="18"/>
      <c r="AB390" s="18"/>
      <c r="AC390" s="18"/>
    </row>
    <row r="391" spans="1:39" ht="12.75" customHeight="1" x14ac:dyDescent="0.25">
      <c r="B391" s="58" t="s">
        <v>579</v>
      </c>
      <c r="C391" s="16" t="s">
        <v>31</v>
      </c>
      <c r="D391" s="16" t="s">
        <v>1871</v>
      </c>
      <c r="E391" s="54" t="s">
        <v>2934</v>
      </c>
      <c r="F391" s="94" t="s">
        <v>2935</v>
      </c>
      <c r="G391" s="50" t="s">
        <v>1900</v>
      </c>
      <c r="H391" s="20" t="s">
        <v>33</v>
      </c>
      <c r="I391" s="21">
        <v>0</v>
      </c>
      <c r="J391" s="16" t="s">
        <v>34</v>
      </c>
      <c r="K391" s="16" t="s">
        <v>44</v>
      </c>
      <c r="L391" s="17" t="s">
        <v>966</v>
      </c>
      <c r="M391" s="16" t="s">
        <v>37</v>
      </c>
      <c r="N391" s="16" t="s">
        <v>38</v>
      </c>
      <c r="O391" s="16" t="s">
        <v>39</v>
      </c>
      <c r="P391" s="16" t="s">
        <v>40</v>
      </c>
      <c r="Q391" s="62">
        <v>796</v>
      </c>
      <c r="R391" s="20" t="s">
        <v>42</v>
      </c>
      <c r="S391" s="16">
        <v>20</v>
      </c>
      <c r="T391" s="33">
        <v>425</v>
      </c>
      <c r="U391" s="33">
        <f t="shared" si="10"/>
        <v>8500</v>
      </c>
      <c r="V391" s="22">
        <f t="shared" si="11"/>
        <v>9520</v>
      </c>
      <c r="W391" s="23"/>
      <c r="X391" s="24">
        <v>2017</v>
      </c>
      <c r="Y391" s="24"/>
      <c r="Z391" s="18"/>
      <c r="AA391" s="18"/>
      <c r="AB391" s="18"/>
      <c r="AC391" s="18"/>
    </row>
    <row r="392" spans="1:39" ht="12.75" customHeight="1" x14ac:dyDescent="0.25">
      <c r="B392" s="58" t="s">
        <v>581</v>
      </c>
      <c r="C392" s="16" t="s">
        <v>31</v>
      </c>
      <c r="D392" s="16" t="s">
        <v>1872</v>
      </c>
      <c r="E392" s="144" t="s">
        <v>2936</v>
      </c>
      <c r="F392" s="94" t="s">
        <v>2937</v>
      </c>
      <c r="G392" s="50" t="s">
        <v>1901</v>
      </c>
      <c r="H392" s="20" t="s">
        <v>33</v>
      </c>
      <c r="I392" s="21">
        <v>0</v>
      </c>
      <c r="J392" s="16" t="s">
        <v>122</v>
      </c>
      <c r="K392" s="16" t="s">
        <v>37</v>
      </c>
      <c r="L392" s="17" t="s">
        <v>966</v>
      </c>
      <c r="M392" s="16" t="s">
        <v>37</v>
      </c>
      <c r="N392" s="16" t="s">
        <v>38</v>
      </c>
      <c r="O392" s="16" t="s">
        <v>39</v>
      </c>
      <c r="P392" s="16" t="s">
        <v>40</v>
      </c>
      <c r="Q392" s="62">
        <v>796</v>
      </c>
      <c r="R392" s="20" t="s">
        <v>42</v>
      </c>
      <c r="S392" s="16">
        <v>15</v>
      </c>
      <c r="T392" s="33">
        <v>322</v>
      </c>
      <c r="U392" s="33">
        <f t="shared" si="10"/>
        <v>4830</v>
      </c>
      <c r="V392" s="22">
        <f t="shared" si="11"/>
        <v>5409.6</v>
      </c>
      <c r="W392" s="23"/>
      <c r="X392" s="24">
        <v>2017</v>
      </c>
      <c r="Y392" s="24"/>
      <c r="Z392" s="18"/>
      <c r="AA392" s="18"/>
      <c r="AB392" s="18"/>
      <c r="AC392" s="18"/>
    </row>
    <row r="393" spans="1:39" ht="12.75" customHeight="1" x14ac:dyDescent="0.25">
      <c r="B393" s="58" t="s">
        <v>584</v>
      </c>
      <c r="C393" s="16" t="s">
        <v>31</v>
      </c>
      <c r="D393" s="16" t="s">
        <v>1873</v>
      </c>
      <c r="E393" s="54" t="s">
        <v>2916</v>
      </c>
      <c r="F393" s="94" t="s">
        <v>2938</v>
      </c>
      <c r="G393" s="50" t="s">
        <v>1902</v>
      </c>
      <c r="H393" s="20" t="s">
        <v>33</v>
      </c>
      <c r="I393" s="21">
        <v>0</v>
      </c>
      <c r="J393" s="16" t="s">
        <v>34</v>
      </c>
      <c r="K393" s="16" t="s">
        <v>44</v>
      </c>
      <c r="L393" s="17" t="s">
        <v>966</v>
      </c>
      <c r="M393" s="16" t="s">
        <v>37</v>
      </c>
      <c r="N393" s="16" t="s">
        <v>38</v>
      </c>
      <c r="O393" s="16" t="s">
        <v>39</v>
      </c>
      <c r="P393" s="16" t="s">
        <v>40</v>
      </c>
      <c r="Q393" s="62">
        <v>796</v>
      </c>
      <c r="R393" s="20" t="s">
        <v>42</v>
      </c>
      <c r="S393" s="16">
        <v>8</v>
      </c>
      <c r="T393" s="33">
        <v>2100</v>
      </c>
      <c r="U393" s="33">
        <f t="shared" si="10"/>
        <v>16800</v>
      </c>
      <c r="V393" s="22">
        <f t="shared" si="11"/>
        <v>18816</v>
      </c>
      <c r="W393" s="23"/>
      <c r="X393" s="24">
        <v>2017</v>
      </c>
      <c r="Y393" s="24"/>
      <c r="Z393" s="18"/>
      <c r="AA393" s="18"/>
      <c r="AB393" s="18"/>
      <c r="AC393" s="18"/>
    </row>
    <row r="394" spans="1:39" s="15" customFormat="1" ht="12.75" customHeight="1" x14ac:dyDescent="0.25">
      <c r="A394" s="14"/>
      <c r="B394" s="58" t="s">
        <v>587</v>
      </c>
      <c r="C394" s="16" t="s">
        <v>31</v>
      </c>
      <c r="D394" s="16" t="s">
        <v>1905</v>
      </c>
      <c r="E394" s="54" t="s">
        <v>2940</v>
      </c>
      <c r="F394" s="94" t="s">
        <v>2939</v>
      </c>
      <c r="G394" s="50" t="s">
        <v>1953</v>
      </c>
      <c r="H394" s="20" t="s">
        <v>33</v>
      </c>
      <c r="I394" s="21">
        <v>0</v>
      </c>
      <c r="J394" s="16" t="s">
        <v>34</v>
      </c>
      <c r="K394" s="16" t="s">
        <v>44</v>
      </c>
      <c r="L394" s="17" t="s">
        <v>966</v>
      </c>
      <c r="M394" s="16" t="s">
        <v>37</v>
      </c>
      <c r="N394" s="16" t="s">
        <v>38</v>
      </c>
      <c r="O394" s="16" t="s">
        <v>39</v>
      </c>
      <c r="P394" s="16" t="s">
        <v>40</v>
      </c>
      <c r="Q394" s="62">
        <v>796</v>
      </c>
      <c r="R394" s="20" t="s">
        <v>42</v>
      </c>
      <c r="S394" s="16">
        <v>10</v>
      </c>
      <c r="T394" s="33">
        <v>3093.38</v>
      </c>
      <c r="U394" s="33">
        <f t="shared" si="10"/>
        <v>30933.800000000003</v>
      </c>
      <c r="V394" s="22">
        <f t="shared" si="11"/>
        <v>34645.856000000007</v>
      </c>
      <c r="W394" s="23"/>
      <c r="X394" s="24">
        <v>2017</v>
      </c>
      <c r="Y394" s="24"/>
      <c r="Z394" s="18"/>
      <c r="AA394" s="18"/>
      <c r="AB394" s="18"/>
      <c r="AC394" s="18"/>
      <c r="AD394" s="14"/>
      <c r="AE394" s="14"/>
      <c r="AF394" s="14"/>
      <c r="AG394" s="14"/>
      <c r="AH394" s="14"/>
      <c r="AI394" s="14"/>
      <c r="AJ394" s="14"/>
      <c r="AK394" s="14"/>
      <c r="AL394" s="14"/>
      <c r="AM394" s="14"/>
    </row>
    <row r="395" spans="1:39" ht="12.75" customHeight="1" x14ac:dyDescent="0.25">
      <c r="B395" s="58" t="s">
        <v>589</v>
      </c>
      <c r="C395" s="16" t="s">
        <v>31</v>
      </c>
      <c r="D395" s="16" t="s">
        <v>761</v>
      </c>
      <c r="E395" s="54" t="s">
        <v>2941</v>
      </c>
      <c r="F395" s="94" t="s">
        <v>2943</v>
      </c>
      <c r="G395" s="50" t="s">
        <v>1927</v>
      </c>
      <c r="H395" s="20" t="s">
        <v>33</v>
      </c>
      <c r="I395" s="21">
        <v>0</v>
      </c>
      <c r="J395" s="16" t="s">
        <v>122</v>
      </c>
      <c r="K395" s="16" t="s">
        <v>37</v>
      </c>
      <c r="L395" s="17" t="s">
        <v>966</v>
      </c>
      <c r="M395" s="16" t="s">
        <v>37</v>
      </c>
      <c r="N395" s="16" t="s">
        <v>38</v>
      </c>
      <c r="O395" s="16" t="s">
        <v>39</v>
      </c>
      <c r="P395" s="16" t="s">
        <v>40</v>
      </c>
      <c r="Q395" s="62">
        <v>796</v>
      </c>
      <c r="R395" s="20" t="s">
        <v>42</v>
      </c>
      <c r="S395" s="16">
        <v>30</v>
      </c>
      <c r="T395" s="33">
        <v>119.29</v>
      </c>
      <c r="U395" s="33">
        <f>T395*S395</f>
        <v>3578.7000000000003</v>
      </c>
      <c r="V395" s="22">
        <f t="shared" si="11"/>
        <v>4008.1440000000007</v>
      </c>
      <c r="W395" s="23"/>
      <c r="X395" s="24">
        <v>2017</v>
      </c>
      <c r="Y395" s="24"/>
      <c r="Z395" s="18"/>
      <c r="AA395" s="18"/>
      <c r="AB395" s="18"/>
      <c r="AC395" s="18"/>
    </row>
    <row r="396" spans="1:39" ht="12.75" customHeight="1" x14ac:dyDescent="0.25">
      <c r="B396" s="58" t="s">
        <v>590</v>
      </c>
      <c r="C396" s="16" t="s">
        <v>31</v>
      </c>
      <c r="D396" s="16" t="s">
        <v>1906</v>
      </c>
      <c r="E396" s="54" t="s">
        <v>2944</v>
      </c>
      <c r="F396" s="94" t="s">
        <v>2945</v>
      </c>
      <c r="G396" s="50" t="s">
        <v>1928</v>
      </c>
      <c r="H396" s="20" t="s">
        <v>33</v>
      </c>
      <c r="I396" s="21">
        <v>0</v>
      </c>
      <c r="J396" s="16" t="s">
        <v>34</v>
      </c>
      <c r="K396" s="16" t="s">
        <v>44</v>
      </c>
      <c r="L396" s="17" t="s">
        <v>966</v>
      </c>
      <c r="M396" s="16" t="s">
        <v>37</v>
      </c>
      <c r="N396" s="16" t="s">
        <v>38</v>
      </c>
      <c r="O396" s="16" t="s">
        <v>39</v>
      </c>
      <c r="P396" s="16" t="s">
        <v>40</v>
      </c>
      <c r="Q396" s="62">
        <v>112</v>
      </c>
      <c r="R396" s="63" t="s">
        <v>62</v>
      </c>
      <c r="S396" s="16">
        <v>30</v>
      </c>
      <c r="T396" s="33">
        <v>562.59</v>
      </c>
      <c r="U396" s="33">
        <f t="shared" ref="U396:U459" si="12">T396*S396</f>
        <v>16877.7</v>
      </c>
      <c r="V396" s="22">
        <f t="shared" ref="V396:V459" si="13">U396*1.12</f>
        <v>18903.024000000001</v>
      </c>
      <c r="W396" s="23"/>
      <c r="X396" s="24">
        <v>2017</v>
      </c>
      <c r="Y396" s="24"/>
      <c r="Z396" s="18"/>
      <c r="AA396" s="18"/>
      <c r="AB396" s="18"/>
      <c r="AC396" s="18"/>
    </row>
    <row r="397" spans="1:39" ht="12.75" customHeight="1" x14ac:dyDescent="0.25">
      <c r="B397" s="58" t="s">
        <v>592</v>
      </c>
      <c r="C397" s="16" t="s">
        <v>31</v>
      </c>
      <c r="D397" s="16" t="s">
        <v>764</v>
      </c>
      <c r="E397" s="54" t="s">
        <v>2944</v>
      </c>
      <c r="F397" s="94" t="s">
        <v>2946</v>
      </c>
      <c r="G397" s="50" t="s">
        <v>1929</v>
      </c>
      <c r="H397" s="20" t="s">
        <v>33</v>
      </c>
      <c r="I397" s="21">
        <v>0</v>
      </c>
      <c r="J397" s="16" t="s">
        <v>34</v>
      </c>
      <c r="K397" s="16" t="s">
        <v>44</v>
      </c>
      <c r="L397" s="17" t="s">
        <v>966</v>
      </c>
      <c r="M397" s="16" t="s">
        <v>37</v>
      </c>
      <c r="N397" s="16" t="s">
        <v>38</v>
      </c>
      <c r="O397" s="16" t="s">
        <v>39</v>
      </c>
      <c r="P397" s="16" t="s">
        <v>40</v>
      </c>
      <c r="Q397" s="62">
        <v>778</v>
      </c>
      <c r="R397" s="63" t="s">
        <v>83</v>
      </c>
      <c r="S397" s="16">
        <v>10</v>
      </c>
      <c r="T397" s="33">
        <v>2703.57</v>
      </c>
      <c r="U397" s="33">
        <f t="shared" si="12"/>
        <v>27035.7</v>
      </c>
      <c r="V397" s="22">
        <f t="shared" si="13"/>
        <v>30279.984000000004</v>
      </c>
      <c r="W397" s="23"/>
      <c r="X397" s="24">
        <v>2017</v>
      </c>
      <c r="Y397" s="24"/>
      <c r="Z397" s="18"/>
      <c r="AA397" s="18"/>
      <c r="AB397" s="18"/>
      <c r="AC397" s="18"/>
    </row>
    <row r="398" spans="1:39" ht="12.75" customHeight="1" x14ac:dyDescent="0.25">
      <c r="B398" s="58" t="s">
        <v>594</v>
      </c>
      <c r="C398" s="16" t="s">
        <v>31</v>
      </c>
      <c r="D398" s="16" t="s">
        <v>1907</v>
      </c>
      <c r="E398" s="54" t="s">
        <v>2948</v>
      </c>
      <c r="F398" s="94" t="s">
        <v>2947</v>
      </c>
      <c r="G398" s="50" t="s">
        <v>1930</v>
      </c>
      <c r="H398" s="20" t="s">
        <v>33</v>
      </c>
      <c r="I398" s="21">
        <v>0</v>
      </c>
      <c r="J398" s="16" t="s">
        <v>122</v>
      </c>
      <c r="K398" s="16" t="s">
        <v>37</v>
      </c>
      <c r="L398" s="17" t="s">
        <v>966</v>
      </c>
      <c r="M398" s="16" t="s">
        <v>37</v>
      </c>
      <c r="N398" s="16" t="s">
        <v>38</v>
      </c>
      <c r="O398" s="16" t="s">
        <v>39</v>
      </c>
      <c r="P398" s="16" t="s">
        <v>40</v>
      </c>
      <c r="Q398" s="62">
        <v>796</v>
      </c>
      <c r="R398" s="20" t="s">
        <v>42</v>
      </c>
      <c r="S398" s="16">
        <v>50</v>
      </c>
      <c r="T398" s="33">
        <v>1816</v>
      </c>
      <c r="U398" s="33">
        <f t="shared" si="12"/>
        <v>90800</v>
      </c>
      <c r="V398" s="22">
        <f t="shared" si="13"/>
        <v>101696.00000000001</v>
      </c>
      <c r="W398" s="23"/>
      <c r="X398" s="24">
        <v>2017</v>
      </c>
      <c r="Y398" s="24"/>
      <c r="Z398" s="18"/>
      <c r="AA398" s="18"/>
      <c r="AB398" s="18"/>
      <c r="AC398" s="18"/>
    </row>
    <row r="399" spans="1:39" ht="12.75" customHeight="1" x14ac:dyDescent="0.25">
      <c r="B399" s="58" t="s">
        <v>595</v>
      </c>
      <c r="C399" s="16" t="s">
        <v>31</v>
      </c>
      <c r="D399" s="16" t="s">
        <v>1908</v>
      </c>
      <c r="E399" s="54" t="s">
        <v>2950</v>
      </c>
      <c r="F399" s="53" t="s">
        <v>2949</v>
      </c>
      <c r="G399" s="50" t="s">
        <v>1931</v>
      </c>
      <c r="H399" s="20" t="s">
        <v>33</v>
      </c>
      <c r="I399" s="21">
        <v>0</v>
      </c>
      <c r="J399" s="16" t="s">
        <v>34</v>
      </c>
      <c r="K399" s="16" t="s">
        <v>44</v>
      </c>
      <c r="L399" s="17" t="s">
        <v>966</v>
      </c>
      <c r="M399" s="16" t="s">
        <v>37</v>
      </c>
      <c r="N399" s="16" t="s">
        <v>38</v>
      </c>
      <c r="O399" s="16" t="s">
        <v>39</v>
      </c>
      <c r="P399" s="16" t="s">
        <v>40</v>
      </c>
      <c r="Q399" s="62">
        <v>796</v>
      </c>
      <c r="R399" s="20" t="s">
        <v>42</v>
      </c>
      <c r="S399" s="16">
        <v>50</v>
      </c>
      <c r="T399" s="33">
        <v>427.5</v>
      </c>
      <c r="U399" s="33">
        <f t="shared" si="12"/>
        <v>21375</v>
      </c>
      <c r="V399" s="22">
        <f t="shared" si="13"/>
        <v>23940.000000000004</v>
      </c>
      <c r="W399" s="23"/>
      <c r="X399" s="24">
        <v>2017</v>
      </c>
      <c r="Y399" s="24"/>
      <c r="Z399" s="18"/>
      <c r="AA399" s="18"/>
      <c r="AB399" s="18"/>
      <c r="AC399" s="18"/>
    </row>
    <row r="400" spans="1:39" ht="12.75" customHeight="1" x14ac:dyDescent="0.25">
      <c r="B400" s="58" t="s">
        <v>596</v>
      </c>
      <c r="C400" s="16" t="s">
        <v>31</v>
      </c>
      <c r="D400" s="16" t="s">
        <v>1909</v>
      </c>
      <c r="E400" s="54" t="s">
        <v>2952</v>
      </c>
      <c r="F400" s="94" t="s">
        <v>2951</v>
      </c>
      <c r="G400" s="50" t="s">
        <v>1932</v>
      </c>
      <c r="H400" s="20" t="s">
        <v>33</v>
      </c>
      <c r="I400" s="21">
        <v>0</v>
      </c>
      <c r="J400" s="16" t="s">
        <v>34</v>
      </c>
      <c r="K400" s="16" t="s">
        <v>44</v>
      </c>
      <c r="L400" s="17" t="s">
        <v>966</v>
      </c>
      <c r="M400" s="16" t="s">
        <v>37</v>
      </c>
      <c r="N400" s="16" t="s">
        <v>38</v>
      </c>
      <c r="O400" s="16" t="s">
        <v>39</v>
      </c>
      <c r="P400" s="16" t="s">
        <v>40</v>
      </c>
      <c r="Q400" s="62">
        <v>778</v>
      </c>
      <c r="R400" s="63" t="s">
        <v>83</v>
      </c>
      <c r="S400" s="16">
        <v>100</v>
      </c>
      <c r="T400" s="33">
        <v>474.57</v>
      </c>
      <c r="U400" s="33">
        <f t="shared" si="12"/>
        <v>47457</v>
      </c>
      <c r="V400" s="22">
        <f t="shared" si="13"/>
        <v>53151.840000000004</v>
      </c>
      <c r="W400" s="23"/>
      <c r="X400" s="24">
        <v>2017</v>
      </c>
      <c r="Y400" s="24"/>
      <c r="Z400" s="18"/>
      <c r="AA400" s="18"/>
      <c r="AB400" s="18"/>
      <c r="AC400" s="18"/>
    </row>
    <row r="401" spans="2:29" ht="12.75" customHeight="1" x14ac:dyDescent="0.25">
      <c r="B401" s="58" t="s">
        <v>597</v>
      </c>
      <c r="C401" s="16" t="s">
        <v>31</v>
      </c>
      <c r="D401" s="16" t="s">
        <v>1909</v>
      </c>
      <c r="E401" s="54" t="s">
        <v>2952</v>
      </c>
      <c r="F401" s="94" t="s">
        <v>2951</v>
      </c>
      <c r="G401" s="50" t="s">
        <v>1933</v>
      </c>
      <c r="H401" s="20" t="s">
        <v>33</v>
      </c>
      <c r="I401" s="21">
        <v>0</v>
      </c>
      <c r="J401" s="16" t="s">
        <v>122</v>
      </c>
      <c r="K401" s="16" t="s">
        <v>37</v>
      </c>
      <c r="L401" s="17" t="s">
        <v>966</v>
      </c>
      <c r="M401" s="16" t="s">
        <v>37</v>
      </c>
      <c r="N401" s="16" t="s">
        <v>38</v>
      </c>
      <c r="O401" s="16" t="s">
        <v>39</v>
      </c>
      <c r="P401" s="16" t="s">
        <v>40</v>
      </c>
      <c r="Q401" s="62">
        <v>778</v>
      </c>
      <c r="R401" s="63" t="s">
        <v>83</v>
      </c>
      <c r="S401" s="16">
        <v>100</v>
      </c>
      <c r="T401" s="33">
        <v>174.97</v>
      </c>
      <c r="U401" s="33">
        <f t="shared" si="12"/>
        <v>17497</v>
      </c>
      <c r="V401" s="22">
        <f t="shared" si="13"/>
        <v>19596.640000000003</v>
      </c>
      <c r="W401" s="23"/>
      <c r="X401" s="24">
        <v>2017</v>
      </c>
      <c r="Y401" s="24"/>
      <c r="Z401" s="18"/>
      <c r="AA401" s="18"/>
      <c r="AB401" s="18"/>
      <c r="AC401" s="18"/>
    </row>
    <row r="402" spans="2:29" ht="12.75" customHeight="1" x14ac:dyDescent="0.25">
      <c r="B402" s="58" t="s">
        <v>598</v>
      </c>
      <c r="C402" s="16" t="s">
        <v>31</v>
      </c>
      <c r="D402" s="16" t="s">
        <v>1910</v>
      </c>
      <c r="E402" s="54" t="s">
        <v>2954</v>
      </c>
      <c r="F402" s="94" t="s">
        <v>2953</v>
      </c>
      <c r="G402" s="50" t="s">
        <v>1934</v>
      </c>
      <c r="H402" s="20" t="s">
        <v>33</v>
      </c>
      <c r="I402" s="21">
        <v>0</v>
      </c>
      <c r="J402" s="16" t="s">
        <v>34</v>
      </c>
      <c r="K402" s="16" t="s">
        <v>44</v>
      </c>
      <c r="L402" s="17" t="s">
        <v>966</v>
      </c>
      <c r="M402" s="16" t="s">
        <v>37</v>
      </c>
      <c r="N402" s="16" t="s">
        <v>38</v>
      </c>
      <c r="O402" s="16" t="s">
        <v>39</v>
      </c>
      <c r="P402" s="16" t="s">
        <v>40</v>
      </c>
      <c r="Q402" s="62">
        <v>796</v>
      </c>
      <c r="R402" s="20" t="s">
        <v>42</v>
      </c>
      <c r="S402" s="16">
        <v>50</v>
      </c>
      <c r="T402" s="33">
        <v>958.49</v>
      </c>
      <c r="U402" s="33">
        <f t="shared" si="12"/>
        <v>47924.5</v>
      </c>
      <c r="V402" s="22">
        <f t="shared" si="13"/>
        <v>53675.44</v>
      </c>
      <c r="W402" s="23"/>
      <c r="X402" s="24">
        <v>2017</v>
      </c>
      <c r="Y402" s="24"/>
      <c r="Z402" s="18"/>
      <c r="AA402" s="18"/>
      <c r="AB402" s="18"/>
      <c r="AC402" s="18"/>
    </row>
    <row r="403" spans="2:29" ht="12.75" customHeight="1" x14ac:dyDescent="0.25">
      <c r="B403" s="58" t="s">
        <v>601</v>
      </c>
      <c r="C403" s="16" t="s">
        <v>31</v>
      </c>
      <c r="D403" s="16" t="s">
        <v>771</v>
      </c>
      <c r="E403" s="54" t="s">
        <v>2954</v>
      </c>
      <c r="F403" s="94" t="s">
        <v>406</v>
      </c>
      <c r="G403" s="50" t="s">
        <v>1935</v>
      </c>
      <c r="H403" s="20" t="s">
        <v>33</v>
      </c>
      <c r="I403" s="21">
        <v>0</v>
      </c>
      <c r="J403" s="16" t="s">
        <v>34</v>
      </c>
      <c r="K403" s="16" t="s">
        <v>44</v>
      </c>
      <c r="L403" s="17" t="s">
        <v>966</v>
      </c>
      <c r="M403" s="16" t="s">
        <v>37</v>
      </c>
      <c r="N403" s="16" t="s">
        <v>38</v>
      </c>
      <c r="O403" s="16" t="s">
        <v>39</v>
      </c>
      <c r="P403" s="16" t="s">
        <v>40</v>
      </c>
      <c r="Q403" s="62">
        <v>796</v>
      </c>
      <c r="R403" s="20" t="s">
        <v>42</v>
      </c>
      <c r="S403" s="16">
        <v>20</v>
      </c>
      <c r="T403" s="33">
        <v>641.79</v>
      </c>
      <c r="U403" s="33">
        <f t="shared" si="12"/>
        <v>12835.8</v>
      </c>
      <c r="V403" s="22">
        <f t="shared" si="13"/>
        <v>14376.096000000001</v>
      </c>
      <c r="W403" s="23"/>
      <c r="X403" s="24">
        <v>2017</v>
      </c>
      <c r="Y403" s="24"/>
      <c r="Z403" s="18"/>
      <c r="AA403" s="18"/>
      <c r="AB403" s="18"/>
      <c r="AC403" s="18"/>
    </row>
    <row r="404" spans="2:29" ht="12.75" customHeight="1" x14ac:dyDescent="0.25">
      <c r="B404" s="58" t="s">
        <v>602</v>
      </c>
      <c r="C404" s="16" t="s">
        <v>31</v>
      </c>
      <c r="D404" s="16" t="s">
        <v>773</v>
      </c>
      <c r="E404" s="54" t="s">
        <v>2955</v>
      </c>
      <c r="F404" s="94" t="s">
        <v>2956</v>
      </c>
      <c r="G404" s="50" t="s">
        <v>1936</v>
      </c>
      <c r="H404" s="20" t="s">
        <v>33</v>
      </c>
      <c r="I404" s="21">
        <v>0</v>
      </c>
      <c r="J404" s="16" t="s">
        <v>122</v>
      </c>
      <c r="K404" s="16" t="s">
        <v>37</v>
      </c>
      <c r="L404" s="17" t="s">
        <v>966</v>
      </c>
      <c r="M404" s="16" t="s">
        <v>37</v>
      </c>
      <c r="N404" s="16" t="s">
        <v>38</v>
      </c>
      <c r="O404" s="16" t="s">
        <v>39</v>
      </c>
      <c r="P404" s="16" t="s">
        <v>40</v>
      </c>
      <c r="Q404" s="62">
        <v>796</v>
      </c>
      <c r="R404" s="20" t="s">
        <v>42</v>
      </c>
      <c r="S404" s="16">
        <v>50</v>
      </c>
      <c r="T404" s="33">
        <v>753</v>
      </c>
      <c r="U404" s="33">
        <f t="shared" si="12"/>
        <v>37650</v>
      </c>
      <c r="V404" s="22">
        <f t="shared" si="13"/>
        <v>42168.000000000007</v>
      </c>
      <c r="W404" s="23"/>
      <c r="X404" s="24">
        <v>2017</v>
      </c>
      <c r="Y404" s="24"/>
      <c r="Z404" s="18"/>
      <c r="AA404" s="18"/>
      <c r="AB404" s="18"/>
      <c r="AC404" s="18"/>
    </row>
    <row r="405" spans="2:29" ht="12.75" customHeight="1" x14ac:dyDescent="0.25">
      <c r="B405" s="58" t="s">
        <v>603</v>
      </c>
      <c r="C405" s="16" t="s">
        <v>31</v>
      </c>
      <c r="D405" s="16" t="s">
        <v>1911</v>
      </c>
      <c r="E405" s="54" t="s">
        <v>208</v>
      </c>
      <c r="F405" s="50" t="s">
        <v>2957</v>
      </c>
      <c r="G405" s="50" t="s">
        <v>1954</v>
      </c>
      <c r="H405" s="20" t="s">
        <v>33</v>
      </c>
      <c r="I405" s="21">
        <v>0</v>
      </c>
      <c r="J405" s="16" t="s">
        <v>34</v>
      </c>
      <c r="K405" s="16" t="s">
        <v>44</v>
      </c>
      <c r="L405" s="17" t="s">
        <v>966</v>
      </c>
      <c r="M405" s="16" t="s">
        <v>37</v>
      </c>
      <c r="N405" s="16" t="s">
        <v>38</v>
      </c>
      <c r="O405" s="16" t="s">
        <v>39</v>
      </c>
      <c r="P405" s="16" t="s">
        <v>40</v>
      </c>
      <c r="Q405" s="62">
        <v>715</v>
      </c>
      <c r="R405" s="63" t="s">
        <v>1624</v>
      </c>
      <c r="S405" s="16">
        <v>100</v>
      </c>
      <c r="T405" s="33">
        <v>293</v>
      </c>
      <c r="U405" s="33">
        <f t="shared" si="12"/>
        <v>29300</v>
      </c>
      <c r="V405" s="22">
        <f t="shared" si="13"/>
        <v>32816</v>
      </c>
      <c r="W405" s="137" t="s">
        <v>2473</v>
      </c>
      <c r="X405" s="24">
        <v>2017</v>
      </c>
      <c r="Y405" s="24"/>
      <c r="Z405" s="18"/>
      <c r="AA405" s="18"/>
      <c r="AB405" s="18"/>
      <c r="AC405" s="18"/>
    </row>
    <row r="406" spans="2:29" ht="12.75" customHeight="1" x14ac:dyDescent="0.25">
      <c r="B406" s="58" t="s">
        <v>604</v>
      </c>
      <c r="C406" s="16" t="s">
        <v>31</v>
      </c>
      <c r="D406" s="16" t="s">
        <v>1912</v>
      </c>
      <c r="E406" s="54" t="s">
        <v>2958</v>
      </c>
      <c r="F406" s="94" t="s">
        <v>2959</v>
      </c>
      <c r="G406" s="50" t="s">
        <v>1937</v>
      </c>
      <c r="H406" s="20" t="s">
        <v>33</v>
      </c>
      <c r="I406" s="21">
        <v>0</v>
      </c>
      <c r="J406" s="16" t="s">
        <v>34</v>
      </c>
      <c r="K406" s="16" t="s">
        <v>44</v>
      </c>
      <c r="L406" s="17" t="s">
        <v>966</v>
      </c>
      <c r="M406" s="16" t="s">
        <v>37</v>
      </c>
      <c r="N406" s="16" t="s">
        <v>38</v>
      </c>
      <c r="O406" s="16" t="s">
        <v>39</v>
      </c>
      <c r="P406" s="16" t="s">
        <v>40</v>
      </c>
      <c r="Q406" s="62">
        <v>5111</v>
      </c>
      <c r="R406" s="63" t="s">
        <v>787</v>
      </c>
      <c r="S406" s="16">
        <v>15</v>
      </c>
      <c r="T406" s="33">
        <v>5492</v>
      </c>
      <c r="U406" s="33">
        <f t="shared" si="12"/>
        <v>82380</v>
      </c>
      <c r="V406" s="22">
        <f t="shared" si="13"/>
        <v>92265.600000000006</v>
      </c>
      <c r="W406" s="23"/>
      <c r="X406" s="24">
        <v>2017</v>
      </c>
      <c r="Y406" s="24"/>
      <c r="Z406" s="18"/>
      <c r="AA406" s="18"/>
      <c r="AB406" s="18"/>
      <c r="AC406" s="18"/>
    </row>
    <row r="407" spans="2:29" ht="12.75" customHeight="1" x14ac:dyDescent="0.25">
      <c r="B407" s="58" t="s">
        <v>607</v>
      </c>
      <c r="C407" s="16" t="s">
        <v>31</v>
      </c>
      <c r="D407" s="16" t="s">
        <v>1913</v>
      </c>
      <c r="E407" s="54" t="s">
        <v>2960</v>
      </c>
      <c r="F407" s="94" t="s">
        <v>2961</v>
      </c>
      <c r="G407" s="50" t="s">
        <v>1938</v>
      </c>
      <c r="H407" s="20" t="s">
        <v>33</v>
      </c>
      <c r="I407" s="21">
        <v>0</v>
      </c>
      <c r="J407" s="16" t="s">
        <v>34</v>
      </c>
      <c r="K407" s="16" t="s">
        <v>44</v>
      </c>
      <c r="L407" s="17" t="s">
        <v>966</v>
      </c>
      <c r="M407" s="16" t="s">
        <v>37</v>
      </c>
      <c r="N407" s="16" t="s">
        <v>38</v>
      </c>
      <c r="O407" s="16" t="s">
        <v>39</v>
      </c>
      <c r="P407" s="16" t="s">
        <v>40</v>
      </c>
      <c r="Q407" s="62">
        <v>796</v>
      </c>
      <c r="R407" s="20" t="s">
        <v>42</v>
      </c>
      <c r="S407" s="16">
        <v>100</v>
      </c>
      <c r="T407" s="33">
        <v>541</v>
      </c>
      <c r="U407" s="33">
        <f t="shared" si="12"/>
        <v>54100</v>
      </c>
      <c r="V407" s="22">
        <f t="shared" si="13"/>
        <v>60592.000000000007</v>
      </c>
      <c r="W407" s="23"/>
      <c r="X407" s="24">
        <v>2017</v>
      </c>
      <c r="Y407" s="24"/>
      <c r="Z407" s="18"/>
      <c r="AA407" s="18"/>
      <c r="AB407" s="18"/>
      <c r="AC407" s="18"/>
    </row>
    <row r="408" spans="2:29" ht="12.75" customHeight="1" x14ac:dyDescent="0.25">
      <c r="B408" s="58" t="s">
        <v>608</v>
      </c>
      <c r="C408" s="16" t="s">
        <v>31</v>
      </c>
      <c r="D408" s="16" t="s">
        <v>1914</v>
      </c>
      <c r="E408" s="54" t="s">
        <v>2950</v>
      </c>
      <c r="F408" s="94" t="s">
        <v>2962</v>
      </c>
      <c r="G408" s="50" t="s">
        <v>1939</v>
      </c>
      <c r="H408" s="20" t="s">
        <v>33</v>
      </c>
      <c r="I408" s="21">
        <v>0</v>
      </c>
      <c r="J408" s="16" t="s">
        <v>34</v>
      </c>
      <c r="K408" s="16" t="s">
        <v>44</v>
      </c>
      <c r="L408" s="17" t="s">
        <v>966</v>
      </c>
      <c r="M408" s="16" t="s">
        <v>37</v>
      </c>
      <c r="N408" s="16" t="s">
        <v>38</v>
      </c>
      <c r="O408" s="16" t="s">
        <v>39</v>
      </c>
      <c r="P408" s="16" t="s">
        <v>40</v>
      </c>
      <c r="Q408" s="62">
        <v>796</v>
      </c>
      <c r="R408" s="20" t="s">
        <v>42</v>
      </c>
      <c r="S408" s="16">
        <v>50</v>
      </c>
      <c r="T408" s="33">
        <v>563</v>
      </c>
      <c r="U408" s="33">
        <f t="shared" si="12"/>
        <v>28150</v>
      </c>
      <c r="V408" s="22">
        <f t="shared" si="13"/>
        <v>31528.000000000004</v>
      </c>
      <c r="W408" s="23"/>
      <c r="X408" s="24">
        <v>2017</v>
      </c>
      <c r="Y408" s="24"/>
      <c r="Z408" s="18"/>
      <c r="AA408" s="18"/>
      <c r="AB408" s="18"/>
      <c r="AC408" s="18"/>
    </row>
    <row r="409" spans="2:29" ht="12.75" customHeight="1" x14ac:dyDescent="0.25">
      <c r="B409" s="58" t="s">
        <v>610</v>
      </c>
      <c r="C409" s="16" t="s">
        <v>31</v>
      </c>
      <c r="D409" s="16" t="s">
        <v>1915</v>
      </c>
      <c r="E409" s="54" t="s">
        <v>2964</v>
      </c>
      <c r="F409" s="94" t="s">
        <v>2963</v>
      </c>
      <c r="G409" s="50" t="s">
        <v>1940</v>
      </c>
      <c r="H409" s="20" t="s">
        <v>33</v>
      </c>
      <c r="I409" s="21">
        <v>0</v>
      </c>
      <c r="J409" s="16" t="s">
        <v>122</v>
      </c>
      <c r="K409" s="16" t="s">
        <v>37</v>
      </c>
      <c r="L409" s="17" t="s">
        <v>966</v>
      </c>
      <c r="M409" s="16" t="s">
        <v>37</v>
      </c>
      <c r="N409" s="16" t="s">
        <v>38</v>
      </c>
      <c r="O409" s="16" t="s">
        <v>39</v>
      </c>
      <c r="P409" s="16" t="s">
        <v>40</v>
      </c>
      <c r="Q409" s="62">
        <v>796</v>
      </c>
      <c r="R409" s="20" t="s">
        <v>42</v>
      </c>
      <c r="S409" s="16">
        <v>30</v>
      </c>
      <c r="T409" s="33">
        <v>962</v>
      </c>
      <c r="U409" s="33">
        <f t="shared" si="12"/>
        <v>28860</v>
      </c>
      <c r="V409" s="22">
        <f t="shared" si="13"/>
        <v>32323.200000000004</v>
      </c>
      <c r="W409" s="23"/>
      <c r="X409" s="24">
        <v>2017</v>
      </c>
      <c r="Y409" s="24"/>
      <c r="Z409" s="18"/>
      <c r="AA409" s="18"/>
      <c r="AB409" s="18"/>
      <c r="AC409" s="18"/>
    </row>
    <row r="410" spans="2:29" ht="12.75" customHeight="1" x14ac:dyDescent="0.25">
      <c r="B410" s="58" t="s">
        <v>612</v>
      </c>
      <c r="C410" s="16" t="s">
        <v>31</v>
      </c>
      <c r="D410" s="16" t="s">
        <v>1916</v>
      </c>
      <c r="E410" s="54" t="s">
        <v>2964</v>
      </c>
      <c r="F410" s="94" t="s">
        <v>2965</v>
      </c>
      <c r="G410" s="50" t="s">
        <v>1941</v>
      </c>
      <c r="H410" s="20" t="s">
        <v>33</v>
      </c>
      <c r="I410" s="21">
        <v>0</v>
      </c>
      <c r="J410" s="16" t="s">
        <v>34</v>
      </c>
      <c r="K410" s="16" t="s">
        <v>44</v>
      </c>
      <c r="L410" s="17" t="s">
        <v>966</v>
      </c>
      <c r="M410" s="16" t="s">
        <v>37</v>
      </c>
      <c r="N410" s="16" t="s">
        <v>38</v>
      </c>
      <c r="O410" s="16" t="s">
        <v>39</v>
      </c>
      <c r="P410" s="16" t="s">
        <v>40</v>
      </c>
      <c r="Q410" s="62">
        <v>796</v>
      </c>
      <c r="R410" s="20" t="s">
        <v>42</v>
      </c>
      <c r="S410" s="16">
        <v>10</v>
      </c>
      <c r="T410" s="33">
        <v>383.63</v>
      </c>
      <c r="U410" s="33">
        <f t="shared" si="12"/>
        <v>3836.3</v>
      </c>
      <c r="V410" s="22">
        <f t="shared" si="13"/>
        <v>4296.6560000000009</v>
      </c>
      <c r="W410" s="23"/>
      <c r="X410" s="24">
        <v>2017</v>
      </c>
      <c r="Y410" s="24"/>
      <c r="Z410" s="18"/>
      <c r="AA410" s="18"/>
      <c r="AB410" s="18"/>
      <c r="AC410" s="18"/>
    </row>
    <row r="411" spans="2:29" ht="12.75" customHeight="1" x14ac:dyDescent="0.25">
      <c r="B411" s="58" t="s">
        <v>613</v>
      </c>
      <c r="C411" s="16" t="s">
        <v>31</v>
      </c>
      <c r="D411" s="16" t="s">
        <v>1917</v>
      </c>
      <c r="E411" s="54" t="s">
        <v>2967</v>
      </c>
      <c r="F411" s="53" t="s">
        <v>2966</v>
      </c>
      <c r="G411" s="50" t="s">
        <v>1942</v>
      </c>
      <c r="H411" s="20" t="s">
        <v>33</v>
      </c>
      <c r="I411" s="21">
        <v>0</v>
      </c>
      <c r="J411" s="16" t="s">
        <v>34</v>
      </c>
      <c r="K411" s="16" t="s">
        <v>44</v>
      </c>
      <c r="L411" s="17" t="s">
        <v>966</v>
      </c>
      <c r="M411" s="16" t="s">
        <v>37</v>
      </c>
      <c r="N411" s="16" t="s">
        <v>38</v>
      </c>
      <c r="O411" s="16" t="s">
        <v>39</v>
      </c>
      <c r="P411" s="16" t="s">
        <v>40</v>
      </c>
      <c r="Q411" s="62">
        <v>736</v>
      </c>
      <c r="R411" s="63" t="s">
        <v>57</v>
      </c>
      <c r="S411" s="16">
        <v>12</v>
      </c>
      <c r="T411" s="33">
        <v>10000</v>
      </c>
      <c r="U411" s="33">
        <f t="shared" si="12"/>
        <v>120000</v>
      </c>
      <c r="V411" s="22">
        <f t="shared" si="13"/>
        <v>134400</v>
      </c>
      <c r="W411" s="23"/>
      <c r="X411" s="24">
        <v>2017</v>
      </c>
      <c r="Y411" s="24"/>
      <c r="Z411" s="18"/>
      <c r="AA411" s="18"/>
      <c r="AB411" s="18"/>
      <c r="AC411" s="18"/>
    </row>
    <row r="412" spans="2:29" ht="12.75" customHeight="1" x14ac:dyDescent="0.25">
      <c r="B412" s="58" t="s">
        <v>614</v>
      </c>
      <c r="C412" s="16" t="s">
        <v>31</v>
      </c>
      <c r="D412" s="16" t="s">
        <v>1918</v>
      </c>
      <c r="E412" s="54" t="s">
        <v>2969</v>
      </c>
      <c r="F412" s="94" t="s">
        <v>2968</v>
      </c>
      <c r="G412" s="50" t="s">
        <v>1943</v>
      </c>
      <c r="H412" s="20" t="s">
        <v>33</v>
      </c>
      <c r="I412" s="21">
        <v>0</v>
      </c>
      <c r="J412" s="16" t="s">
        <v>122</v>
      </c>
      <c r="K412" s="16" t="s">
        <v>37</v>
      </c>
      <c r="L412" s="17" t="s">
        <v>966</v>
      </c>
      <c r="M412" s="16" t="s">
        <v>37</v>
      </c>
      <c r="N412" s="16" t="s">
        <v>38</v>
      </c>
      <c r="O412" s="16" t="s">
        <v>39</v>
      </c>
      <c r="P412" s="16" t="s">
        <v>40</v>
      </c>
      <c r="Q412" s="62">
        <v>778</v>
      </c>
      <c r="R412" s="63" t="s">
        <v>83</v>
      </c>
      <c r="S412" s="16">
        <v>100</v>
      </c>
      <c r="T412" s="33">
        <v>618.09</v>
      </c>
      <c r="U412" s="33">
        <f t="shared" si="12"/>
        <v>61809</v>
      </c>
      <c r="V412" s="22">
        <f t="shared" si="13"/>
        <v>69226.080000000002</v>
      </c>
      <c r="W412" s="23"/>
      <c r="X412" s="24">
        <v>2017</v>
      </c>
      <c r="Y412" s="24"/>
      <c r="Z412" s="18"/>
      <c r="AA412" s="18"/>
      <c r="AB412" s="18"/>
      <c r="AC412" s="18"/>
    </row>
    <row r="413" spans="2:29" ht="12.75" customHeight="1" x14ac:dyDescent="0.25">
      <c r="B413" s="58" t="s">
        <v>615</v>
      </c>
      <c r="C413" s="16" t="s">
        <v>31</v>
      </c>
      <c r="D413" s="16" t="s">
        <v>783</v>
      </c>
      <c r="E413" s="54" t="s">
        <v>2948</v>
      </c>
      <c r="F413" s="94" t="s">
        <v>2970</v>
      </c>
      <c r="G413" s="50" t="s">
        <v>1944</v>
      </c>
      <c r="H413" s="20" t="s">
        <v>33</v>
      </c>
      <c r="I413" s="21">
        <v>0</v>
      </c>
      <c r="J413" s="16" t="s">
        <v>34</v>
      </c>
      <c r="K413" s="16" t="s">
        <v>44</v>
      </c>
      <c r="L413" s="17" t="s">
        <v>966</v>
      </c>
      <c r="M413" s="16" t="s">
        <v>37</v>
      </c>
      <c r="N413" s="16" t="s">
        <v>38</v>
      </c>
      <c r="O413" s="16" t="s">
        <v>39</v>
      </c>
      <c r="P413" s="16" t="s">
        <v>40</v>
      </c>
      <c r="Q413" s="62">
        <v>796</v>
      </c>
      <c r="R413" s="20" t="s">
        <v>42</v>
      </c>
      <c r="S413" s="16">
        <v>100</v>
      </c>
      <c r="T413" s="33">
        <v>218.69</v>
      </c>
      <c r="U413" s="33">
        <f t="shared" si="12"/>
        <v>21869</v>
      </c>
      <c r="V413" s="22">
        <f t="shared" si="13"/>
        <v>24493.280000000002</v>
      </c>
      <c r="W413" s="23"/>
      <c r="X413" s="24">
        <v>2017</v>
      </c>
      <c r="Y413" s="24"/>
      <c r="Z413" s="18"/>
      <c r="AA413" s="18"/>
      <c r="AB413" s="18"/>
      <c r="AC413" s="18"/>
    </row>
    <row r="414" spans="2:29" ht="12.75" customHeight="1" x14ac:dyDescent="0.25">
      <c r="B414" s="58" t="s">
        <v>616</v>
      </c>
      <c r="C414" s="16" t="s">
        <v>31</v>
      </c>
      <c r="D414" s="16" t="s">
        <v>1919</v>
      </c>
      <c r="E414" s="54" t="s">
        <v>2971</v>
      </c>
      <c r="F414" s="94" t="s">
        <v>3032</v>
      </c>
      <c r="G414" s="50" t="s">
        <v>1945</v>
      </c>
      <c r="H414" s="20" t="s">
        <v>33</v>
      </c>
      <c r="I414" s="21">
        <v>0</v>
      </c>
      <c r="J414" s="16" t="s">
        <v>34</v>
      </c>
      <c r="K414" s="16" t="s">
        <v>44</v>
      </c>
      <c r="L414" s="17" t="s">
        <v>966</v>
      </c>
      <c r="M414" s="16" t="s">
        <v>37</v>
      </c>
      <c r="N414" s="16" t="s">
        <v>38</v>
      </c>
      <c r="O414" s="16" t="s">
        <v>39</v>
      </c>
      <c r="P414" s="16" t="s">
        <v>40</v>
      </c>
      <c r="Q414" s="62">
        <v>18</v>
      </c>
      <c r="R414" s="63" t="s">
        <v>1852</v>
      </c>
      <c r="S414" s="16">
        <v>200</v>
      </c>
      <c r="T414" s="33">
        <v>265</v>
      </c>
      <c r="U414" s="33">
        <f t="shared" si="12"/>
        <v>53000</v>
      </c>
      <c r="V414" s="22">
        <f t="shared" si="13"/>
        <v>59360.000000000007</v>
      </c>
      <c r="W414" s="23"/>
      <c r="X414" s="24">
        <v>2017</v>
      </c>
      <c r="Y414" s="24"/>
      <c r="Z414" s="18"/>
      <c r="AA414" s="18"/>
      <c r="AB414" s="18"/>
      <c r="AC414" s="18"/>
    </row>
    <row r="415" spans="2:29" ht="12.75" customHeight="1" x14ac:dyDescent="0.25">
      <c r="B415" s="58" t="s">
        <v>617</v>
      </c>
      <c r="C415" s="16" t="s">
        <v>31</v>
      </c>
      <c r="D415" s="16" t="s">
        <v>1920</v>
      </c>
      <c r="E415" s="54" t="s">
        <v>2972</v>
      </c>
      <c r="F415" s="94" t="s">
        <v>2973</v>
      </c>
      <c r="G415" s="50" t="s">
        <v>1946</v>
      </c>
      <c r="H415" s="20" t="s">
        <v>33</v>
      </c>
      <c r="I415" s="21">
        <v>0</v>
      </c>
      <c r="J415" s="16" t="s">
        <v>122</v>
      </c>
      <c r="K415" s="16" t="s">
        <v>37</v>
      </c>
      <c r="L415" s="17" t="s">
        <v>966</v>
      </c>
      <c r="M415" s="16" t="s">
        <v>37</v>
      </c>
      <c r="N415" s="16" t="s">
        <v>38</v>
      </c>
      <c r="O415" s="16" t="s">
        <v>39</v>
      </c>
      <c r="P415" s="16" t="s">
        <v>40</v>
      </c>
      <c r="Q415" s="62">
        <v>796</v>
      </c>
      <c r="R415" s="20" t="s">
        <v>42</v>
      </c>
      <c r="S415" s="16">
        <v>10</v>
      </c>
      <c r="T415" s="33">
        <v>3373</v>
      </c>
      <c r="U415" s="33">
        <f t="shared" si="12"/>
        <v>33730</v>
      </c>
      <c r="V415" s="22">
        <f t="shared" si="13"/>
        <v>37777.600000000006</v>
      </c>
      <c r="W415" s="23"/>
      <c r="X415" s="24">
        <v>2017</v>
      </c>
      <c r="Y415" s="24"/>
      <c r="Z415" s="18"/>
      <c r="AA415" s="18"/>
      <c r="AB415" s="18"/>
      <c r="AC415" s="18"/>
    </row>
    <row r="416" spans="2:29" ht="12.75" customHeight="1" x14ac:dyDescent="0.25">
      <c r="B416" s="58" t="s">
        <v>618</v>
      </c>
      <c r="C416" s="16" t="s">
        <v>31</v>
      </c>
      <c r="D416" s="16" t="s">
        <v>1921</v>
      </c>
      <c r="E416" s="50" t="s">
        <v>2974</v>
      </c>
      <c r="F416" s="94" t="s">
        <v>2975</v>
      </c>
      <c r="G416" s="50" t="s">
        <v>1947</v>
      </c>
      <c r="H416" s="20" t="s">
        <v>33</v>
      </c>
      <c r="I416" s="21">
        <v>0</v>
      </c>
      <c r="J416" s="16" t="s">
        <v>34</v>
      </c>
      <c r="K416" s="16" t="s">
        <v>44</v>
      </c>
      <c r="L416" s="17" t="s">
        <v>966</v>
      </c>
      <c r="M416" s="16" t="s">
        <v>37</v>
      </c>
      <c r="N416" s="16" t="s">
        <v>38</v>
      </c>
      <c r="O416" s="16" t="s">
        <v>39</v>
      </c>
      <c r="P416" s="16" t="s">
        <v>40</v>
      </c>
      <c r="Q416" s="62">
        <v>796</v>
      </c>
      <c r="R416" s="20" t="s">
        <v>42</v>
      </c>
      <c r="S416" s="16">
        <v>10</v>
      </c>
      <c r="T416" s="33">
        <v>5000</v>
      </c>
      <c r="U416" s="33">
        <f t="shared" si="12"/>
        <v>50000</v>
      </c>
      <c r="V416" s="22">
        <f t="shared" si="13"/>
        <v>56000.000000000007</v>
      </c>
      <c r="W416" s="23"/>
      <c r="X416" s="24">
        <v>2017</v>
      </c>
      <c r="Y416" s="24"/>
      <c r="Z416" s="18"/>
      <c r="AA416" s="18"/>
      <c r="AB416" s="18"/>
      <c r="AC416" s="18"/>
    </row>
    <row r="417" spans="1:39" ht="12.75" customHeight="1" x14ac:dyDescent="0.25">
      <c r="B417" s="58" t="s">
        <v>619</v>
      </c>
      <c r="C417" s="16" t="s">
        <v>31</v>
      </c>
      <c r="D417" s="16" t="s">
        <v>1922</v>
      </c>
      <c r="E417" s="54" t="s">
        <v>2972</v>
      </c>
      <c r="F417" s="53" t="s">
        <v>2511</v>
      </c>
      <c r="G417" s="50" t="s">
        <v>1948</v>
      </c>
      <c r="H417" s="20" t="s">
        <v>33</v>
      </c>
      <c r="I417" s="21">
        <v>0</v>
      </c>
      <c r="J417" s="16" t="s">
        <v>34</v>
      </c>
      <c r="K417" s="16" t="s">
        <v>44</v>
      </c>
      <c r="L417" s="17" t="s">
        <v>966</v>
      </c>
      <c r="M417" s="16" t="s">
        <v>37</v>
      </c>
      <c r="N417" s="16" t="s">
        <v>38</v>
      </c>
      <c r="O417" s="16" t="s">
        <v>39</v>
      </c>
      <c r="P417" s="16" t="s">
        <v>40</v>
      </c>
      <c r="Q417" s="62">
        <v>796</v>
      </c>
      <c r="R417" s="20" t="s">
        <v>42</v>
      </c>
      <c r="S417" s="16">
        <v>10</v>
      </c>
      <c r="T417" s="33">
        <v>1486</v>
      </c>
      <c r="U417" s="33">
        <f t="shared" si="12"/>
        <v>14860</v>
      </c>
      <c r="V417" s="22">
        <f t="shared" si="13"/>
        <v>16643.2</v>
      </c>
      <c r="W417" s="23"/>
      <c r="X417" s="24">
        <v>2017</v>
      </c>
      <c r="Y417" s="24"/>
      <c r="Z417" s="18"/>
      <c r="AA417" s="18"/>
      <c r="AB417" s="18"/>
      <c r="AC417" s="18"/>
    </row>
    <row r="418" spans="1:39" ht="12.75" customHeight="1" x14ac:dyDescent="0.25">
      <c r="B418" s="58" t="s">
        <v>623</v>
      </c>
      <c r="C418" s="16" t="s">
        <v>31</v>
      </c>
      <c r="D418" s="26" t="s">
        <v>1923</v>
      </c>
      <c r="E418" s="54" t="s">
        <v>2976</v>
      </c>
      <c r="F418" s="50" t="s">
        <v>2977</v>
      </c>
      <c r="G418" s="50" t="s">
        <v>1926</v>
      </c>
      <c r="H418" s="20" t="s">
        <v>33</v>
      </c>
      <c r="I418" s="21">
        <v>0</v>
      </c>
      <c r="J418" s="16" t="s">
        <v>122</v>
      </c>
      <c r="K418" s="16" t="s">
        <v>37</v>
      </c>
      <c r="L418" s="17" t="s">
        <v>966</v>
      </c>
      <c r="M418" s="16" t="s">
        <v>37</v>
      </c>
      <c r="N418" s="16" t="s">
        <v>38</v>
      </c>
      <c r="O418" s="16" t="s">
        <v>39</v>
      </c>
      <c r="P418" s="16" t="s">
        <v>40</v>
      </c>
      <c r="Q418" s="62">
        <v>704</v>
      </c>
      <c r="R418" s="63" t="s">
        <v>216</v>
      </c>
      <c r="S418" s="16">
        <v>10</v>
      </c>
      <c r="T418" s="33">
        <v>1697</v>
      </c>
      <c r="U418" s="33">
        <f t="shared" si="12"/>
        <v>16970</v>
      </c>
      <c r="V418" s="22">
        <f t="shared" si="13"/>
        <v>19006.400000000001</v>
      </c>
      <c r="W418" s="23"/>
      <c r="X418" s="24">
        <v>2017</v>
      </c>
      <c r="Y418" s="24"/>
      <c r="Z418" s="18"/>
      <c r="AA418" s="18"/>
      <c r="AB418" s="18"/>
      <c r="AC418" s="18"/>
    </row>
    <row r="419" spans="1:39" ht="12.75" customHeight="1" x14ac:dyDescent="0.25">
      <c r="B419" s="58" t="s">
        <v>624</v>
      </c>
      <c r="C419" s="16" t="s">
        <v>31</v>
      </c>
      <c r="D419" s="16" t="s">
        <v>761</v>
      </c>
      <c r="E419" s="54" t="s">
        <v>2978</v>
      </c>
      <c r="F419" s="94" t="s">
        <v>2979</v>
      </c>
      <c r="G419" s="50" t="s">
        <v>1949</v>
      </c>
      <c r="H419" s="20" t="s">
        <v>33</v>
      </c>
      <c r="I419" s="21">
        <v>0</v>
      </c>
      <c r="J419" s="16" t="s">
        <v>34</v>
      </c>
      <c r="K419" s="16" t="s">
        <v>123</v>
      </c>
      <c r="L419" s="17" t="s">
        <v>966</v>
      </c>
      <c r="M419" s="16" t="s">
        <v>37</v>
      </c>
      <c r="N419" s="16" t="s">
        <v>38</v>
      </c>
      <c r="O419" s="16" t="s">
        <v>39</v>
      </c>
      <c r="P419" s="16" t="s">
        <v>40</v>
      </c>
      <c r="Q419" s="62">
        <v>796</v>
      </c>
      <c r="R419" s="20" t="s">
        <v>42</v>
      </c>
      <c r="S419" s="16">
        <v>50</v>
      </c>
      <c r="T419" s="33">
        <v>176</v>
      </c>
      <c r="U419" s="33">
        <f t="shared" si="12"/>
        <v>8800</v>
      </c>
      <c r="V419" s="22">
        <f t="shared" si="13"/>
        <v>9856.0000000000018</v>
      </c>
      <c r="W419" s="23"/>
      <c r="X419" s="24">
        <v>2017</v>
      </c>
      <c r="Y419" s="24"/>
      <c r="Z419" s="18"/>
      <c r="AA419" s="18"/>
      <c r="AB419" s="18"/>
      <c r="AC419" s="18"/>
    </row>
    <row r="420" spans="1:39" ht="12.75" customHeight="1" x14ac:dyDescent="0.25">
      <c r="B420" s="58" t="s">
        <v>625</v>
      </c>
      <c r="C420" s="16" t="s">
        <v>31</v>
      </c>
      <c r="D420" s="16" t="s">
        <v>761</v>
      </c>
      <c r="E420" s="54" t="s">
        <v>2941</v>
      </c>
      <c r="F420" s="94" t="s">
        <v>2942</v>
      </c>
      <c r="G420" s="50" t="s">
        <v>1950</v>
      </c>
      <c r="H420" s="20" t="s">
        <v>33</v>
      </c>
      <c r="I420" s="21">
        <v>0</v>
      </c>
      <c r="J420" s="16" t="s">
        <v>34</v>
      </c>
      <c r="K420" s="16" t="s">
        <v>123</v>
      </c>
      <c r="L420" s="17" t="s">
        <v>966</v>
      </c>
      <c r="M420" s="16" t="s">
        <v>37</v>
      </c>
      <c r="N420" s="16" t="s">
        <v>38</v>
      </c>
      <c r="O420" s="16" t="s">
        <v>39</v>
      </c>
      <c r="P420" s="16" t="s">
        <v>40</v>
      </c>
      <c r="Q420" s="62">
        <v>796</v>
      </c>
      <c r="R420" s="20" t="s">
        <v>42</v>
      </c>
      <c r="S420" s="16">
        <v>50</v>
      </c>
      <c r="T420" s="33">
        <v>544</v>
      </c>
      <c r="U420" s="33">
        <f t="shared" si="12"/>
        <v>27200</v>
      </c>
      <c r="V420" s="22">
        <f t="shared" si="13"/>
        <v>30464.000000000004</v>
      </c>
      <c r="W420" s="23"/>
      <c r="X420" s="24">
        <v>2017</v>
      </c>
      <c r="Y420" s="24"/>
      <c r="Z420" s="18"/>
      <c r="AA420" s="18"/>
      <c r="AB420" s="18"/>
      <c r="AC420" s="18"/>
    </row>
    <row r="421" spans="1:39" ht="12.75" customHeight="1" x14ac:dyDescent="0.25">
      <c r="B421" s="58" t="s">
        <v>626</v>
      </c>
      <c r="C421" s="16" t="s">
        <v>31</v>
      </c>
      <c r="D421" s="16" t="s">
        <v>1924</v>
      </c>
      <c r="E421" s="54" t="s">
        <v>3033</v>
      </c>
      <c r="F421" s="94" t="s">
        <v>3034</v>
      </c>
      <c r="G421" s="50" t="s">
        <v>1951</v>
      </c>
      <c r="H421" s="20" t="s">
        <v>33</v>
      </c>
      <c r="I421" s="21">
        <v>0</v>
      </c>
      <c r="J421" s="16" t="s">
        <v>122</v>
      </c>
      <c r="K421" s="16" t="s">
        <v>37</v>
      </c>
      <c r="L421" s="17" t="s">
        <v>966</v>
      </c>
      <c r="M421" s="16" t="s">
        <v>37</v>
      </c>
      <c r="N421" s="16" t="s">
        <v>38</v>
      </c>
      <c r="O421" s="16" t="s">
        <v>39</v>
      </c>
      <c r="P421" s="16" t="s">
        <v>40</v>
      </c>
      <c r="Q421" s="62">
        <v>796</v>
      </c>
      <c r="R421" s="20" t="s">
        <v>42</v>
      </c>
      <c r="S421" s="16">
        <v>20</v>
      </c>
      <c r="T421" s="33">
        <v>1215</v>
      </c>
      <c r="U421" s="33">
        <f t="shared" si="12"/>
        <v>24300</v>
      </c>
      <c r="V421" s="22">
        <f t="shared" si="13"/>
        <v>27216.000000000004</v>
      </c>
      <c r="W421" s="23"/>
      <c r="X421" s="24">
        <v>2017</v>
      </c>
      <c r="Y421" s="24"/>
      <c r="Z421" s="18"/>
      <c r="AA421" s="18"/>
      <c r="AB421" s="18"/>
      <c r="AC421" s="18"/>
    </row>
    <row r="422" spans="1:39" ht="12.75" customHeight="1" x14ac:dyDescent="0.25">
      <c r="B422" s="58" t="s">
        <v>627</v>
      </c>
      <c r="C422" s="16" t="s">
        <v>31</v>
      </c>
      <c r="D422" s="16" t="s">
        <v>1925</v>
      </c>
      <c r="E422" s="54" t="s">
        <v>3035</v>
      </c>
      <c r="F422" s="94" t="s">
        <v>3036</v>
      </c>
      <c r="G422" s="50" t="s">
        <v>1952</v>
      </c>
      <c r="H422" s="20" t="s">
        <v>33</v>
      </c>
      <c r="I422" s="21">
        <v>0</v>
      </c>
      <c r="J422" s="16" t="s">
        <v>34</v>
      </c>
      <c r="K422" s="16" t="s">
        <v>123</v>
      </c>
      <c r="L422" s="17" t="s">
        <v>966</v>
      </c>
      <c r="M422" s="16" t="s">
        <v>37</v>
      </c>
      <c r="N422" s="16" t="s">
        <v>38</v>
      </c>
      <c r="O422" s="16" t="s">
        <v>39</v>
      </c>
      <c r="P422" s="16" t="s">
        <v>40</v>
      </c>
      <c r="Q422" s="62">
        <v>778</v>
      </c>
      <c r="R422" s="63" t="s">
        <v>83</v>
      </c>
      <c r="S422" s="16">
        <v>50</v>
      </c>
      <c r="T422" s="33">
        <v>611</v>
      </c>
      <c r="U422" s="33">
        <f t="shared" si="12"/>
        <v>30550</v>
      </c>
      <c r="V422" s="22">
        <f t="shared" si="13"/>
        <v>34216</v>
      </c>
      <c r="W422" s="23"/>
      <c r="X422" s="24">
        <v>2017</v>
      </c>
      <c r="Y422" s="24"/>
      <c r="Z422" s="18"/>
      <c r="AA422" s="18"/>
      <c r="AB422" s="18"/>
      <c r="AC422" s="18"/>
    </row>
    <row r="423" spans="1:39" s="15" customFormat="1" ht="12.75" customHeight="1" x14ac:dyDescent="0.25">
      <c r="A423" s="14"/>
      <c r="B423" s="58" t="s">
        <v>628</v>
      </c>
      <c r="C423" s="16" t="s">
        <v>31</v>
      </c>
      <c r="D423" s="16" t="s">
        <v>1955</v>
      </c>
      <c r="E423" s="54" t="s">
        <v>2980</v>
      </c>
      <c r="F423" s="94" t="s">
        <v>2981</v>
      </c>
      <c r="G423" s="50" t="s">
        <v>2005</v>
      </c>
      <c r="H423" s="20" t="s">
        <v>33</v>
      </c>
      <c r="I423" s="21">
        <v>0</v>
      </c>
      <c r="J423" s="16" t="s">
        <v>34</v>
      </c>
      <c r="K423" s="16" t="s">
        <v>123</v>
      </c>
      <c r="L423" s="17" t="s">
        <v>966</v>
      </c>
      <c r="M423" s="16" t="s">
        <v>37</v>
      </c>
      <c r="N423" s="16" t="s">
        <v>38</v>
      </c>
      <c r="O423" s="16" t="s">
        <v>39</v>
      </c>
      <c r="P423" s="16" t="s">
        <v>40</v>
      </c>
      <c r="Q423" s="62">
        <v>796</v>
      </c>
      <c r="R423" s="20" t="s">
        <v>42</v>
      </c>
      <c r="S423" s="16">
        <v>1</v>
      </c>
      <c r="T423" s="33">
        <v>102599</v>
      </c>
      <c r="U423" s="33">
        <f t="shared" si="12"/>
        <v>102599</v>
      </c>
      <c r="V423" s="22">
        <f t="shared" si="13"/>
        <v>114910.88</v>
      </c>
      <c r="W423" s="23"/>
      <c r="X423" s="24">
        <v>2017</v>
      </c>
      <c r="Y423" s="24"/>
      <c r="Z423" s="18"/>
      <c r="AA423" s="18"/>
      <c r="AB423" s="18"/>
      <c r="AC423" s="18"/>
      <c r="AD423" s="14"/>
      <c r="AE423" s="14"/>
      <c r="AF423" s="14"/>
      <c r="AG423" s="14"/>
      <c r="AH423" s="14"/>
      <c r="AI423" s="14"/>
      <c r="AJ423" s="14"/>
      <c r="AK423" s="14"/>
      <c r="AL423" s="14"/>
      <c r="AM423" s="14"/>
    </row>
    <row r="424" spans="1:39" ht="12.75" customHeight="1" x14ac:dyDescent="0.25">
      <c r="B424" s="58" t="s">
        <v>629</v>
      </c>
      <c r="C424" s="16" t="s">
        <v>31</v>
      </c>
      <c r="D424" s="16" t="s">
        <v>1956</v>
      </c>
      <c r="E424" s="54" t="s">
        <v>2982</v>
      </c>
      <c r="F424" s="94" t="s">
        <v>2983</v>
      </c>
      <c r="G424" s="50" t="s">
        <v>2006</v>
      </c>
      <c r="H424" s="20" t="s">
        <v>33</v>
      </c>
      <c r="I424" s="21">
        <v>0</v>
      </c>
      <c r="J424" s="16" t="s">
        <v>122</v>
      </c>
      <c r="K424" s="16" t="s">
        <v>37</v>
      </c>
      <c r="L424" s="17" t="s">
        <v>966</v>
      </c>
      <c r="M424" s="16" t="s">
        <v>37</v>
      </c>
      <c r="N424" s="16" t="s">
        <v>38</v>
      </c>
      <c r="O424" s="16" t="s">
        <v>39</v>
      </c>
      <c r="P424" s="16" t="s">
        <v>40</v>
      </c>
      <c r="Q424" s="62">
        <v>796</v>
      </c>
      <c r="R424" s="20" t="s">
        <v>42</v>
      </c>
      <c r="S424" s="16">
        <v>1</v>
      </c>
      <c r="T424" s="33">
        <v>38118</v>
      </c>
      <c r="U424" s="33">
        <f t="shared" si="12"/>
        <v>38118</v>
      </c>
      <c r="V424" s="22">
        <f t="shared" si="13"/>
        <v>42692.160000000003</v>
      </c>
      <c r="W424" s="23"/>
      <c r="X424" s="24">
        <v>2017</v>
      </c>
      <c r="Y424" s="24"/>
      <c r="Z424" s="18"/>
      <c r="AA424" s="18"/>
      <c r="AB424" s="18"/>
      <c r="AC424" s="18"/>
    </row>
    <row r="425" spans="1:39" ht="12.75" customHeight="1" x14ac:dyDescent="0.25">
      <c r="B425" s="58" t="s">
        <v>630</v>
      </c>
      <c r="C425" s="16" t="s">
        <v>31</v>
      </c>
      <c r="D425" s="16" t="s">
        <v>1448</v>
      </c>
      <c r="E425" s="50" t="s">
        <v>2984</v>
      </c>
      <c r="F425" s="50" t="s">
        <v>2670</v>
      </c>
      <c r="G425" s="50" t="s">
        <v>2007</v>
      </c>
      <c r="H425" s="20" t="s">
        <v>33</v>
      </c>
      <c r="I425" s="21">
        <v>0</v>
      </c>
      <c r="J425" s="16" t="s">
        <v>34</v>
      </c>
      <c r="K425" s="16" t="s">
        <v>123</v>
      </c>
      <c r="L425" s="17" t="s">
        <v>966</v>
      </c>
      <c r="M425" s="16" t="s">
        <v>37</v>
      </c>
      <c r="N425" s="16" t="s">
        <v>38</v>
      </c>
      <c r="O425" s="16" t="s">
        <v>39</v>
      </c>
      <c r="P425" s="16" t="s">
        <v>40</v>
      </c>
      <c r="Q425" s="62">
        <v>796</v>
      </c>
      <c r="R425" s="20" t="s">
        <v>42</v>
      </c>
      <c r="S425" s="16">
        <v>1</v>
      </c>
      <c r="T425" s="33">
        <v>25299</v>
      </c>
      <c r="U425" s="33">
        <f t="shared" si="12"/>
        <v>25299</v>
      </c>
      <c r="V425" s="22">
        <f t="shared" si="13"/>
        <v>28334.880000000001</v>
      </c>
      <c r="W425" s="23"/>
      <c r="X425" s="24">
        <v>2017</v>
      </c>
      <c r="Y425" s="24"/>
      <c r="Z425" s="18"/>
      <c r="AA425" s="18"/>
      <c r="AB425" s="18"/>
      <c r="AC425" s="18"/>
    </row>
    <row r="426" spans="1:39" ht="12.75" customHeight="1" x14ac:dyDescent="0.25">
      <c r="B426" s="58" t="s">
        <v>631</v>
      </c>
      <c r="C426" s="16" t="s">
        <v>31</v>
      </c>
      <c r="D426" s="16" t="s">
        <v>1448</v>
      </c>
      <c r="E426" s="50" t="s">
        <v>2985</v>
      </c>
      <c r="F426" s="94" t="s">
        <v>2670</v>
      </c>
      <c r="G426" s="50" t="s">
        <v>2008</v>
      </c>
      <c r="H426" s="20" t="s">
        <v>33</v>
      </c>
      <c r="I426" s="21">
        <v>0</v>
      </c>
      <c r="J426" s="16" t="s">
        <v>34</v>
      </c>
      <c r="K426" s="16" t="s">
        <v>123</v>
      </c>
      <c r="L426" s="17" t="s">
        <v>966</v>
      </c>
      <c r="M426" s="16" t="s">
        <v>37</v>
      </c>
      <c r="N426" s="16" t="s">
        <v>38</v>
      </c>
      <c r="O426" s="16" t="s">
        <v>39</v>
      </c>
      <c r="P426" s="16" t="s">
        <v>40</v>
      </c>
      <c r="Q426" s="62">
        <v>796</v>
      </c>
      <c r="R426" s="20" t="s">
        <v>42</v>
      </c>
      <c r="S426" s="16">
        <v>1</v>
      </c>
      <c r="T426" s="33">
        <v>24923</v>
      </c>
      <c r="U426" s="33">
        <f t="shared" si="12"/>
        <v>24923</v>
      </c>
      <c r="V426" s="22">
        <f t="shared" si="13"/>
        <v>27913.760000000002</v>
      </c>
      <c r="W426" s="23"/>
      <c r="X426" s="24">
        <v>2017</v>
      </c>
      <c r="Y426" s="24"/>
      <c r="Z426" s="18"/>
      <c r="AA426" s="18"/>
      <c r="AB426" s="18"/>
      <c r="AC426" s="18"/>
    </row>
    <row r="427" spans="1:39" ht="12.75" customHeight="1" x14ac:dyDescent="0.25">
      <c r="B427" s="58" t="s">
        <v>632</v>
      </c>
      <c r="C427" s="16" t="s">
        <v>31</v>
      </c>
      <c r="D427" s="16" t="s">
        <v>1957</v>
      </c>
      <c r="E427" s="50" t="s">
        <v>2267</v>
      </c>
      <c r="F427" s="94" t="s">
        <v>3037</v>
      </c>
      <c r="G427" s="50" t="s">
        <v>2009</v>
      </c>
      <c r="H427" s="20" t="s">
        <v>33</v>
      </c>
      <c r="I427" s="21">
        <v>0</v>
      </c>
      <c r="J427" s="16" t="s">
        <v>122</v>
      </c>
      <c r="K427" s="16" t="s">
        <v>37</v>
      </c>
      <c r="L427" s="17" t="s">
        <v>966</v>
      </c>
      <c r="M427" s="16" t="s">
        <v>37</v>
      </c>
      <c r="N427" s="16" t="s">
        <v>38</v>
      </c>
      <c r="O427" s="16" t="s">
        <v>39</v>
      </c>
      <c r="P427" s="16" t="s">
        <v>40</v>
      </c>
      <c r="Q427" s="62">
        <v>796</v>
      </c>
      <c r="R427" s="20" t="s">
        <v>42</v>
      </c>
      <c r="S427" s="16">
        <v>1</v>
      </c>
      <c r="T427" s="33">
        <v>42970</v>
      </c>
      <c r="U427" s="33">
        <f t="shared" si="12"/>
        <v>42970</v>
      </c>
      <c r="V427" s="22">
        <f t="shared" si="13"/>
        <v>48126.400000000001</v>
      </c>
      <c r="W427" s="23"/>
      <c r="X427" s="24">
        <v>2017</v>
      </c>
      <c r="Y427" s="24"/>
      <c r="Z427" s="18"/>
      <c r="AA427" s="18"/>
      <c r="AB427" s="18"/>
      <c r="AC427" s="18"/>
    </row>
    <row r="428" spans="1:39" ht="12.75" customHeight="1" x14ac:dyDescent="0.25">
      <c r="B428" s="58" t="s">
        <v>633</v>
      </c>
      <c r="C428" s="16" t="s">
        <v>31</v>
      </c>
      <c r="D428" s="16" t="s">
        <v>1957</v>
      </c>
      <c r="E428" s="50" t="s">
        <v>2986</v>
      </c>
      <c r="F428" s="94" t="s">
        <v>3037</v>
      </c>
      <c r="G428" s="50" t="s">
        <v>2010</v>
      </c>
      <c r="H428" s="20" t="s">
        <v>33</v>
      </c>
      <c r="I428" s="21">
        <v>0</v>
      </c>
      <c r="J428" s="16" t="s">
        <v>34</v>
      </c>
      <c r="K428" s="16" t="s">
        <v>123</v>
      </c>
      <c r="L428" s="17" t="s">
        <v>966</v>
      </c>
      <c r="M428" s="16" t="s">
        <v>37</v>
      </c>
      <c r="N428" s="16" t="s">
        <v>38</v>
      </c>
      <c r="O428" s="16" t="s">
        <v>39</v>
      </c>
      <c r="P428" s="16" t="s">
        <v>40</v>
      </c>
      <c r="Q428" s="62">
        <v>796</v>
      </c>
      <c r="R428" s="20" t="s">
        <v>42</v>
      </c>
      <c r="S428" s="16">
        <v>1</v>
      </c>
      <c r="T428" s="33">
        <v>32333</v>
      </c>
      <c r="U428" s="33">
        <f t="shared" si="12"/>
        <v>32333</v>
      </c>
      <c r="V428" s="22">
        <f t="shared" si="13"/>
        <v>36212.960000000006</v>
      </c>
      <c r="W428" s="23"/>
      <c r="X428" s="24">
        <v>2017</v>
      </c>
      <c r="Y428" s="24"/>
      <c r="Z428" s="18"/>
      <c r="AA428" s="18"/>
      <c r="AB428" s="18"/>
      <c r="AC428" s="18"/>
    </row>
    <row r="429" spans="1:39" ht="12.75" customHeight="1" x14ac:dyDescent="0.25">
      <c r="B429" s="58" t="s">
        <v>634</v>
      </c>
      <c r="C429" s="16" t="s">
        <v>31</v>
      </c>
      <c r="D429" s="16" t="s">
        <v>1447</v>
      </c>
      <c r="E429" s="50" t="s">
        <v>2987</v>
      </c>
      <c r="F429" s="94" t="s">
        <v>2548</v>
      </c>
      <c r="G429" s="50" t="s">
        <v>2011</v>
      </c>
      <c r="H429" s="20" t="s">
        <v>33</v>
      </c>
      <c r="I429" s="21">
        <v>0</v>
      </c>
      <c r="J429" s="16" t="s">
        <v>34</v>
      </c>
      <c r="K429" s="16" t="s">
        <v>123</v>
      </c>
      <c r="L429" s="17" t="s">
        <v>966</v>
      </c>
      <c r="M429" s="16" t="s">
        <v>37</v>
      </c>
      <c r="N429" s="16" t="s">
        <v>38</v>
      </c>
      <c r="O429" s="16" t="s">
        <v>39</v>
      </c>
      <c r="P429" s="16" t="s">
        <v>40</v>
      </c>
      <c r="Q429" s="62">
        <v>796</v>
      </c>
      <c r="R429" s="20" t="s">
        <v>42</v>
      </c>
      <c r="S429" s="16">
        <v>1</v>
      </c>
      <c r="T429" s="33">
        <v>16525</v>
      </c>
      <c r="U429" s="33">
        <f t="shared" si="12"/>
        <v>16525</v>
      </c>
      <c r="V429" s="22">
        <f t="shared" si="13"/>
        <v>18508</v>
      </c>
      <c r="W429" s="23"/>
      <c r="X429" s="24">
        <v>2017</v>
      </c>
      <c r="Y429" s="24"/>
      <c r="Z429" s="18"/>
      <c r="AA429" s="18"/>
      <c r="AB429" s="18"/>
      <c r="AC429" s="18"/>
    </row>
    <row r="430" spans="1:39" ht="12.75" customHeight="1" x14ac:dyDescent="0.25">
      <c r="B430" s="58" t="s">
        <v>635</v>
      </c>
      <c r="C430" s="16" t="s">
        <v>31</v>
      </c>
      <c r="D430" s="16" t="s">
        <v>1958</v>
      </c>
      <c r="E430" s="50" t="s">
        <v>2000</v>
      </c>
      <c r="F430" s="94" t="s">
        <v>2988</v>
      </c>
      <c r="G430" s="50" t="s">
        <v>2012</v>
      </c>
      <c r="H430" s="20" t="s">
        <v>33</v>
      </c>
      <c r="I430" s="21">
        <v>0</v>
      </c>
      <c r="J430" s="16" t="s">
        <v>122</v>
      </c>
      <c r="K430" s="16" t="s">
        <v>37</v>
      </c>
      <c r="L430" s="17" t="s">
        <v>966</v>
      </c>
      <c r="M430" s="16" t="s">
        <v>37</v>
      </c>
      <c r="N430" s="16" t="s">
        <v>38</v>
      </c>
      <c r="O430" s="16" t="s">
        <v>39</v>
      </c>
      <c r="P430" s="16" t="s">
        <v>40</v>
      </c>
      <c r="Q430" s="62">
        <v>796</v>
      </c>
      <c r="R430" s="20" t="s">
        <v>42</v>
      </c>
      <c r="S430" s="16">
        <v>2</v>
      </c>
      <c r="T430" s="33">
        <v>47063</v>
      </c>
      <c r="U430" s="33">
        <f t="shared" si="12"/>
        <v>94126</v>
      </c>
      <c r="V430" s="22">
        <f t="shared" si="13"/>
        <v>105421.12000000001</v>
      </c>
      <c r="W430" s="23"/>
      <c r="X430" s="24">
        <v>2017</v>
      </c>
      <c r="Y430" s="24"/>
      <c r="Z430" s="18"/>
      <c r="AA430" s="18"/>
      <c r="AB430" s="18"/>
      <c r="AC430" s="18"/>
    </row>
    <row r="431" spans="1:39" ht="12.75" customHeight="1" x14ac:dyDescent="0.25">
      <c r="B431" s="58" t="s">
        <v>636</v>
      </c>
      <c r="C431" s="16" t="s">
        <v>31</v>
      </c>
      <c r="D431" s="16" t="s">
        <v>1958</v>
      </c>
      <c r="E431" s="50" t="s">
        <v>2000</v>
      </c>
      <c r="F431" s="94" t="s">
        <v>2988</v>
      </c>
      <c r="G431" s="50" t="s">
        <v>2013</v>
      </c>
      <c r="H431" s="20" t="s">
        <v>33</v>
      </c>
      <c r="I431" s="21">
        <v>0</v>
      </c>
      <c r="J431" s="16" t="s">
        <v>34</v>
      </c>
      <c r="K431" s="16" t="s">
        <v>123</v>
      </c>
      <c r="L431" s="17" t="s">
        <v>966</v>
      </c>
      <c r="M431" s="16" t="s">
        <v>37</v>
      </c>
      <c r="N431" s="16" t="s">
        <v>38</v>
      </c>
      <c r="O431" s="16" t="s">
        <v>39</v>
      </c>
      <c r="P431" s="16" t="s">
        <v>40</v>
      </c>
      <c r="Q431" s="62">
        <v>796</v>
      </c>
      <c r="R431" s="20" t="s">
        <v>42</v>
      </c>
      <c r="S431" s="16">
        <v>2</v>
      </c>
      <c r="T431" s="33">
        <v>66402</v>
      </c>
      <c r="U431" s="33">
        <f t="shared" si="12"/>
        <v>132804</v>
      </c>
      <c r="V431" s="22">
        <f t="shared" si="13"/>
        <v>148740.48000000001</v>
      </c>
      <c r="W431" s="23"/>
      <c r="X431" s="24">
        <v>2017</v>
      </c>
      <c r="Y431" s="24"/>
      <c r="Z431" s="18"/>
      <c r="AA431" s="18"/>
      <c r="AB431" s="18"/>
      <c r="AC431" s="18"/>
    </row>
    <row r="432" spans="1:39" ht="12.75" customHeight="1" x14ac:dyDescent="0.25">
      <c r="B432" s="58" t="s">
        <v>637</v>
      </c>
      <c r="C432" s="16" t="s">
        <v>31</v>
      </c>
      <c r="D432" s="16" t="s">
        <v>1959</v>
      </c>
      <c r="E432" s="50" t="s">
        <v>2989</v>
      </c>
      <c r="F432" s="94" t="s">
        <v>2990</v>
      </c>
      <c r="G432" s="50" t="s">
        <v>2014</v>
      </c>
      <c r="H432" s="20" t="s">
        <v>33</v>
      </c>
      <c r="I432" s="21">
        <v>0</v>
      </c>
      <c r="J432" s="16" t="s">
        <v>34</v>
      </c>
      <c r="K432" s="16" t="s">
        <v>123</v>
      </c>
      <c r="L432" s="17" t="s">
        <v>966</v>
      </c>
      <c r="M432" s="16" t="s">
        <v>37</v>
      </c>
      <c r="N432" s="16" t="s">
        <v>38</v>
      </c>
      <c r="O432" s="16" t="s">
        <v>39</v>
      </c>
      <c r="P432" s="16" t="s">
        <v>40</v>
      </c>
      <c r="Q432" s="62">
        <v>796</v>
      </c>
      <c r="R432" s="20" t="s">
        <v>42</v>
      </c>
      <c r="S432" s="16">
        <v>2</v>
      </c>
      <c r="T432" s="33">
        <v>42238</v>
      </c>
      <c r="U432" s="33">
        <f t="shared" si="12"/>
        <v>84476</v>
      </c>
      <c r="V432" s="22">
        <f t="shared" si="13"/>
        <v>94613.12000000001</v>
      </c>
      <c r="W432" s="23"/>
      <c r="X432" s="24">
        <v>2017</v>
      </c>
      <c r="Y432" s="24"/>
      <c r="Z432" s="18"/>
      <c r="AA432" s="18"/>
      <c r="AB432" s="18"/>
      <c r="AC432" s="18"/>
    </row>
    <row r="433" spans="2:29" ht="12.75" customHeight="1" x14ac:dyDescent="0.25">
      <c r="B433" s="58" t="s">
        <v>638</v>
      </c>
      <c r="C433" s="16" t="s">
        <v>31</v>
      </c>
      <c r="D433" s="16" t="s">
        <v>1960</v>
      </c>
      <c r="E433" s="50" t="s">
        <v>2991</v>
      </c>
      <c r="F433" s="94" t="s">
        <v>2992</v>
      </c>
      <c r="G433" s="50" t="s">
        <v>2015</v>
      </c>
      <c r="H433" s="20" t="s">
        <v>33</v>
      </c>
      <c r="I433" s="21">
        <v>0</v>
      </c>
      <c r="J433" s="16" t="s">
        <v>122</v>
      </c>
      <c r="K433" s="16" t="s">
        <v>37</v>
      </c>
      <c r="L433" s="17" t="s">
        <v>966</v>
      </c>
      <c r="M433" s="16" t="s">
        <v>37</v>
      </c>
      <c r="N433" s="16" t="s">
        <v>38</v>
      </c>
      <c r="O433" s="16" t="s">
        <v>39</v>
      </c>
      <c r="P433" s="16" t="s">
        <v>40</v>
      </c>
      <c r="Q433" s="62">
        <v>796</v>
      </c>
      <c r="R433" s="20" t="s">
        <v>42</v>
      </c>
      <c r="S433" s="16">
        <v>2</v>
      </c>
      <c r="T433" s="33">
        <v>35453</v>
      </c>
      <c r="U433" s="33">
        <f t="shared" si="12"/>
        <v>70906</v>
      </c>
      <c r="V433" s="22">
        <f t="shared" si="13"/>
        <v>79414.720000000001</v>
      </c>
      <c r="W433" s="23"/>
      <c r="X433" s="24">
        <v>2017</v>
      </c>
      <c r="Y433" s="24"/>
      <c r="Z433" s="18"/>
      <c r="AA433" s="18"/>
      <c r="AB433" s="18"/>
      <c r="AC433" s="18"/>
    </row>
    <row r="434" spans="2:29" ht="12.75" customHeight="1" x14ac:dyDescent="0.25">
      <c r="B434" s="58" t="s">
        <v>639</v>
      </c>
      <c r="C434" s="16" t="s">
        <v>31</v>
      </c>
      <c r="D434" s="16" t="s">
        <v>1961</v>
      </c>
      <c r="E434" s="50" t="s">
        <v>2993</v>
      </c>
      <c r="F434" s="53" t="s">
        <v>2994</v>
      </c>
      <c r="G434" s="50" t="s">
        <v>2016</v>
      </c>
      <c r="H434" s="20" t="s">
        <v>33</v>
      </c>
      <c r="I434" s="21">
        <v>0</v>
      </c>
      <c r="J434" s="16" t="s">
        <v>34</v>
      </c>
      <c r="K434" s="16" t="s">
        <v>44</v>
      </c>
      <c r="L434" s="17" t="s">
        <v>966</v>
      </c>
      <c r="M434" s="16" t="s">
        <v>37</v>
      </c>
      <c r="N434" s="16" t="s">
        <v>38</v>
      </c>
      <c r="O434" s="16" t="s">
        <v>39</v>
      </c>
      <c r="P434" s="16" t="s">
        <v>40</v>
      </c>
      <c r="Q434" s="62">
        <v>796</v>
      </c>
      <c r="R434" s="20" t="s">
        <v>42</v>
      </c>
      <c r="S434" s="16">
        <v>1</v>
      </c>
      <c r="T434" s="33">
        <v>102210</v>
      </c>
      <c r="U434" s="33">
        <f t="shared" si="12"/>
        <v>102210</v>
      </c>
      <c r="V434" s="22">
        <f t="shared" si="13"/>
        <v>114475.20000000001</v>
      </c>
      <c r="W434" s="23"/>
      <c r="X434" s="24">
        <v>2017</v>
      </c>
      <c r="Y434" s="24"/>
      <c r="Z434" s="18"/>
      <c r="AA434" s="18"/>
      <c r="AB434" s="18"/>
      <c r="AC434" s="18"/>
    </row>
    <row r="435" spans="2:29" ht="12.75" customHeight="1" x14ac:dyDescent="0.25">
      <c r="B435" s="58" t="s">
        <v>640</v>
      </c>
      <c r="C435" s="16" t="s">
        <v>31</v>
      </c>
      <c r="D435" s="16" t="s">
        <v>1962</v>
      </c>
      <c r="E435" s="50" t="s">
        <v>2996</v>
      </c>
      <c r="F435" s="94" t="s">
        <v>2995</v>
      </c>
      <c r="G435" s="50" t="s">
        <v>2017</v>
      </c>
      <c r="H435" s="20" t="s">
        <v>33</v>
      </c>
      <c r="I435" s="21">
        <v>0</v>
      </c>
      <c r="J435" s="16" t="s">
        <v>34</v>
      </c>
      <c r="K435" s="16" t="s">
        <v>44</v>
      </c>
      <c r="L435" s="17" t="s">
        <v>966</v>
      </c>
      <c r="M435" s="16" t="s">
        <v>37</v>
      </c>
      <c r="N435" s="16" t="s">
        <v>38</v>
      </c>
      <c r="O435" s="16" t="s">
        <v>39</v>
      </c>
      <c r="P435" s="16" t="s">
        <v>40</v>
      </c>
      <c r="Q435" s="62">
        <v>796</v>
      </c>
      <c r="R435" s="20" t="s">
        <v>42</v>
      </c>
      <c r="S435" s="16">
        <v>2</v>
      </c>
      <c r="T435" s="33">
        <v>41500</v>
      </c>
      <c r="U435" s="33">
        <f t="shared" si="12"/>
        <v>83000</v>
      </c>
      <c r="V435" s="22">
        <f t="shared" si="13"/>
        <v>92960.000000000015</v>
      </c>
      <c r="W435" s="23"/>
      <c r="X435" s="24">
        <v>2017</v>
      </c>
      <c r="Y435" s="24"/>
      <c r="Z435" s="18"/>
      <c r="AA435" s="18"/>
      <c r="AB435" s="18"/>
      <c r="AC435" s="18"/>
    </row>
    <row r="436" spans="2:29" ht="12.75" customHeight="1" x14ac:dyDescent="0.25">
      <c r="B436" s="58" t="s">
        <v>641</v>
      </c>
      <c r="C436" s="16" t="s">
        <v>31</v>
      </c>
      <c r="D436" s="16" t="s">
        <v>1963</v>
      </c>
      <c r="E436" s="50" t="s">
        <v>2534</v>
      </c>
      <c r="F436" s="94" t="s">
        <v>2997</v>
      </c>
      <c r="G436" s="50" t="s">
        <v>2018</v>
      </c>
      <c r="H436" s="20" t="s">
        <v>33</v>
      </c>
      <c r="I436" s="21">
        <v>0</v>
      </c>
      <c r="J436" s="16" t="s">
        <v>34</v>
      </c>
      <c r="K436" s="16" t="s">
        <v>123</v>
      </c>
      <c r="L436" s="17" t="s">
        <v>966</v>
      </c>
      <c r="M436" s="16" t="s">
        <v>37</v>
      </c>
      <c r="N436" s="16" t="s">
        <v>38</v>
      </c>
      <c r="O436" s="16" t="s">
        <v>39</v>
      </c>
      <c r="P436" s="16" t="s">
        <v>40</v>
      </c>
      <c r="Q436" s="62">
        <v>796</v>
      </c>
      <c r="R436" s="20" t="s">
        <v>42</v>
      </c>
      <c r="S436" s="16">
        <v>15</v>
      </c>
      <c r="T436" s="33">
        <v>7387</v>
      </c>
      <c r="U436" s="33">
        <f t="shared" si="12"/>
        <v>110805</v>
      </c>
      <c r="V436" s="22">
        <f t="shared" si="13"/>
        <v>124101.6</v>
      </c>
      <c r="W436" s="23"/>
      <c r="X436" s="24">
        <v>2017</v>
      </c>
      <c r="Y436" s="24"/>
      <c r="Z436" s="18"/>
      <c r="AA436" s="18"/>
      <c r="AB436" s="18"/>
      <c r="AC436" s="18"/>
    </row>
    <row r="437" spans="2:29" ht="12.75" customHeight="1" x14ac:dyDescent="0.25">
      <c r="B437" s="58" t="s">
        <v>642</v>
      </c>
      <c r="C437" s="16" t="s">
        <v>31</v>
      </c>
      <c r="D437" s="16" t="s">
        <v>580</v>
      </c>
      <c r="E437" s="50" t="s">
        <v>2534</v>
      </c>
      <c r="F437" s="94" t="s">
        <v>2519</v>
      </c>
      <c r="G437" s="50" t="s">
        <v>2019</v>
      </c>
      <c r="H437" s="20" t="s">
        <v>33</v>
      </c>
      <c r="I437" s="21">
        <v>0</v>
      </c>
      <c r="J437" s="16" t="s">
        <v>34</v>
      </c>
      <c r="K437" s="16" t="s">
        <v>123</v>
      </c>
      <c r="L437" s="17" t="s">
        <v>966</v>
      </c>
      <c r="M437" s="16" t="s">
        <v>37</v>
      </c>
      <c r="N437" s="16" t="s">
        <v>38</v>
      </c>
      <c r="O437" s="16" t="s">
        <v>39</v>
      </c>
      <c r="P437" s="16" t="s">
        <v>40</v>
      </c>
      <c r="Q437" s="62">
        <v>796</v>
      </c>
      <c r="R437" s="20" t="s">
        <v>42</v>
      </c>
      <c r="S437" s="16">
        <v>15</v>
      </c>
      <c r="T437" s="33">
        <v>7387</v>
      </c>
      <c r="U437" s="33">
        <f t="shared" si="12"/>
        <v>110805</v>
      </c>
      <c r="V437" s="22">
        <f t="shared" si="13"/>
        <v>124101.6</v>
      </c>
      <c r="W437" s="23"/>
      <c r="X437" s="24">
        <v>2017</v>
      </c>
      <c r="Y437" s="24"/>
      <c r="Z437" s="18"/>
      <c r="AA437" s="18"/>
      <c r="AB437" s="18"/>
      <c r="AC437" s="18"/>
    </row>
    <row r="438" spans="2:29" ht="12.75" customHeight="1" x14ac:dyDescent="0.25">
      <c r="B438" s="58" t="s">
        <v>643</v>
      </c>
      <c r="C438" s="16" t="s">
        <v>31</v>
      </c>
      <c r="D438" s="16" t="s">
        <v>1964</v>
      </c>
      <c r="E438" s="50" t="s">
        <v>2534</v>
      </c>
      <c r="F438" s="94" t="s">
        <v>2998</v>
      </c>
      <c r="G438" s="50" t="s">
        <v>2020</v>
      </c>
      <c r="H438" s="20" t="s">
        <v>33</v>
      </c>
      <c r="I438" s="21">
        <v>0</v>
      </c>
      <c r="J438" s="16" t="s">
        <v>34</v>
      </c>
      <c r="K438" s="16" t="s">
        <v>123</v>
      </c>
      <c r="L438" s="17" t="s">
        <v>966</v>
      </c>
      <c r="M438" s="16" t="s">
        <v>37</v>
      </c>
      <c r="N438" s="16" t="s">
        <v>38</v>
      </c>
      <c r="O438" s="16" t="s">
        <v>39</v>
      </c>
      <c r="P438" s="16" t="s">
        <v>40</v>
      </c>
      <c r="Q438" s="62">
        <v>796</v>
      </c>
      <c r="R438" s="20" t="s">
        <v>42</v>
      </c>
      <c r="S438" s="16">
        <v>10</v>
      </c>
      <c r="T438" s="33">
        <v>7143</v>
      </c>
      <c r="U438" s="33">
        <f t="shared" si="12"/>
        <v>71430</v>
      </c>
      <c r="V438" s="22">
        <f t="shared" si="13"/>
        <v>80001.600000000006</v>
      </c>
      <c r="W438" s="23"/>
      <c r="X438" s="24">
        <v>2017</v>
      </c>
      <c r="Y438" s="24"/>
      <c r="Z438" s="18"/>
      <c r="AA438" s="18"/>
      <c r="AB438" s="18"/>
      <c r="AC438" s="18"/>
    </row>
    <row r="439" spans="2:29" ht="12.75" customHeight="1" x14ac:dyDescent="0.25">
      <c r="B439" s="58" t="s">
        <v>644</v>
      </c>
      <c r="C439" s="16" t="s">
        <v>31</v>
      </c>
      <c r="D439" s="16" t="s">
        <v>548</v>
      </c>
      <c r="E439" s="50" t="s">
        <v>2999</v>
      </c>
      <c r="F439" s="94" t="s">
        <v>3000</v>
      </c>
      <c r="G439" s="50" t="s">
        <v>2021</v>
      </c>
      <c r="H439" s="20" t="s">
        <v>33</v>
      </c>
      <c r="I439" s="21">
        <v>0</v>
      </c>
      <c r="J439" s="16" t="s">
        <v>34</v>
      </c>
      <c r="K439" s="16" t="s">
        <v>123</v>
      </c>
      <c r="L439" s="17" t="s">
        <v>966</v>
      </c>
      <c r="M439" s="16" t="s">
        <v>37</v>
      </c>
      <c r="N439" s="16" t="s">
        <v>38</v>
      </c>
      <c r="O439" s="16" t="s">
        <v>39</v>
      </c>
      <c r="P439" s="16" t="s">
        <v>40</v>
      </c>
      <c r="Q439" s="62">
        <v>796</v>
      </c>
      <c r="R439" s="20" t="s">
        <v>42</v>
      </c>
      <c r="S439" s="16">
        <v>10</v>
      </c>
      <c r="T439" s="33">
        <v>6123</v>
      </c>
      <c r="U439" s="33">
        <f t="shared" si="12"/>
        <v>61230</v>
      </c>
      <c r="V439" s="22">
        <f t="shared" si="13"/>
        <v>68577.600000000006</v>
      </c>
      <c r="W439" s="23"/>
      <c r="X439" s="24">
        <v>2017</v>
      </c>
      <c r="Y439" s="24"/>
      <c r="Z439" s="18"/>
      <c r="AA439" s="18"/>
      <c r="AB439" s="18"/>
      <c r="AC439" s="18"/>
    </row>
    <row r="440" spans="2:29" ht="12.75" customHeight="1" x14ac:dyDescent="0.25">
      <c r="B440" s="58" t="s">
        <v>645</v>
      </c>
      <c r="C440" s="16" t="s">
        <v>31</v>
      </c>
      <c r="D440" s="16" t="s">
        <v>1965</v>
      </c>
      <c r="E440" s="50" t="s">
        <v>3001</v>
      </c>
      <c r="F440" s="53" t="s">
        <v>3002</v>
      </c>
      <c r="G440" s="50" t="s">
        <v>2022</v>
      </c>
      <c r="H440" s="20" t="s">
        <v>33</v>
      </c>
      <c r="I440" s="21">
        <v>0</v>
      </c>
      <c r="J440" s="16" t="s">
        <v>34</v>
      </c>
      <c r="K440" s="16" t="s">
        <v>123</v>
      </c>
      <c r="L440" s="17" t="s">
        <v>966</v>
      </c>
      <c r="M440" s="16" t="s">
        <v>37</v>
      </c>
      <c r="N440" s="16" t="s">
        <v>38</v>
      </c>
      <c r="O440" s="16" t="s">
        <v>39</v>
      </c>
      <c r="P440" s="16" t="s">
        <v>40</v>
      </c>
      <c r="Q440" s="62">
        <v>796</v>
      </c>
      <c r="R440" s="20" t="s">
        <v>42</v>
      </c>
      <c r="S440" s="16">
        <v>5</v>
      </c>
      <c r="T440" s="33">
        <v>8337</v>
      </c>
      <c r="U440" s="33">
        <f t="shared" si="12"/>
        <v>41685</v>
      </c>
      <c r="V440" s="22">
        <f t="shared" si="13"/>
        <v>46687.200000000004</v>
      </c>
      <c r="W440" s="23"/>
      <c r="X440" s="24">
        <v>2017</v>
      </c>
      <c r="Y440" s="24"/>
      <c r="Z440" s="18"/>
      <c r="AA440" s="18"/>
      <c r="AB440" s="18"/>
      <c r="AC440" s="18"/>
    </row>
    <row r="441" spans="2:29" ht="12.75" customHeight="1" x14ac:dyDescent="0.25">
      <c r="B441" s="58" t="s">
        <v>646</v>
      </c>
      <c r="C441" s="16" t="s">
        <v>31</v>
      </c>
      <c r="D441" s="16" t="s">
        <v>1966</v>
      </c>
      <c r="E441" s="50" t="s">
        <v>2001</v>
      </c>
      <c r="F441" s="94" t="s">
        <v>3003</v>
      </c>
      <c r="G441" s="50" t="s">
        <v>2023</v>
      </c>
      <c r="H441" s="20" t="s">
        <v>33</v>
      </c>
      <c r="I441" s="21">
        <v>0</v>
      </c>
      <c r="J441" s="16" t="s">
        <v>34</v>
      </c>
      <c r="K441" s="16" t="s">
        <v>123</v>
      </c>
      <c r="L441" s="17" t="s">
        <v>966</v>
      </c>
      <c r="M441" s="16" t="s">
        <v>37</v>
      </c>
      <c r="N441" s="16" t="s">
        <v>38</v>
      </c>
      <c r="O441" s="16" t="s">
        <v>39</v>
      </c>
      <c r="P441" s="16" t="s">
        <v>40</v>
      </c>
      <c r="Q441" s="62">
        <v>796</v>
      </c>
      <c r="R441" s="20" t="s">
        <v>42</v>
      </c>
      <c r="S441" s="16">
        <v>10</v>
      </c>
      <c r="T441" s="33">
        <v>1032.9000000000001</v>
      </c>
      <c r="U441" s="33">
        <f t="shared" si="12"/>
        <v>10329</v>
      </c>
      <c r="V441" s="22">
        <f t="shared" si="13"/>
        <v>11568.480000000001</v>
      </c>
      <c r="W441" s="23"/>
      <c r="X441" s="24">
        <v>2017</v>
      </c>
      <c r="Y441" s="24"/>
      <c r="Z441" s="18"/>
      <c r="AA441" s="18"/>
      <c r="AB441" s="18"/>
      <c r="AC441" s="18"/>
    </row>
    <row r="442" spans="2:29" ht="12.75" customHeight="1" x14ac:dyDescent="0.25">
      <c r="B442" s="58" t="s">
        <v>647</v>
      </c>
      <c r="C442" s="16" t="s">
        <v>31</v>
      </c>
      <c r="D442" s="16" t="s">
        <v>550</v>
      </c>
      <c r="E442" s="50" t="s">
        <v>3004</v>
      </c>
      <c r="F442" s="94" t="s">
        <v>3005</v>
      </c>
      <c r="G442" s="50" t="s">
        <v>2024</v>
      </c>
      <c r="H442" s="20" t="s">
        <v>33</v>
      </c>
      <c r="I442" s="21">
        <v>0</v>
      </c>
      <c r="J442" s="16" t="s">
        <v>34</v>
      </c>
      <c r="K442" s="16" t="s">
        <v>123</v>
      </c>
      <c r="L442" s="17" t="s">
        <v>966</v>
      </c>
      <c r="M442" s="16" t="s">
        <v>37</v>
      </c>
      <c r="N442" s="16" t="s">
        <v>38</v>
      </c>
      <c r="O442" s="16" t="s">
        <v>39</v>
      </c>
      <c r="P442" s="16" t="s">
        <v>40</v>
      </c>
      <c r="Q442" s="62">
        <v>796</v>
      </c>
      <c r="R442" s="20" t="s">
        <v>42</v>
      </c>
      <c r="S442" s="16">
        <v>10</v>
      </c>
      <c r="T442" s="33">
        <v>1076.95</v>
      </c>
      <c r="U442" s="33">
        <f t="shared" si="12"/>
        <v>10769.5</v>
      </c>
      <c r="V442" s="22">
        <f t="shared" si="13"/>
        <v>12061.840000000002</v>
      </c>
      <c r="W442" s="23"/>
      <c r="X442" s="24">
        <v>2017</v>
      </c>
      <c r="Y442" s="24"/>
      <c r="Z442" s="18"/>
      <c r="AA442" s="18"/>
      <c r="AB442" s="18"/>
      <c r="AC442" s="18"/>
    </row>
    <row r="443" spans="2:29" ht="12.75" customHeight="1" x14ac:dyDescent="0.25">
      <c r="B443" s="58" t="s">
        <v>648</v>
      </c>
      <c r="C443" s="16" t="s">
        <v>31</v>
      </c>
      <c r="D443" s="16" t="s">
        <v>1967</v>
      </c>
      <c r="E443" s="50" t="s">
        <v>3006</v>
      </c>
      <c r="F443" s="94" t="s">
        <v>3005</v>
      </c>
      <c r="G443" s="50" t="s">
        <v>2025</v>
      </c>
      <c r="H443" s="20" t="s">
        <v>33</v>
      </c>
      <c r="I443" s="21">
        <v>0</v>
      </c>
      <c r="J443" s="16" t="s">
        <v>122</v>
      </c>
      <c r="K443" s="16" t="s">
        <v>37</v>
      </c>
      <c r="L443" s="17" t="s">
        <v>966</v>
      </c>
      <c r="M443" s="16" t="s">
        <v>37</v>
      </c>
      <c r="N443" s="16" t="s">
        <v>38</v>
      </c>
      <c r="O443" s="16" t="s">
        <v>39</v>
      </c>
      <c r="P443" s="16" t="s">
        <v>40</v>
      </c>
      <c r="Q443" s="62">
        <v>796</v>
      </c>
      <c r="R443" s="20" t="s">
        <v>42</v>
      </c>
      <c r="S443" s="16">
        <v>10</v>
      </c>
      <c r="T443" s="33">
        <v>262.24</v>
      </c>
      <c r="U443" s="33">
        <f t="shared" si="12"/>
        <v>2622.4</v>
      </c>
      <c r="V443" s="22">
        <f t="shared" si="13"/>
        <v>2937.0880000000002</v>
      </c>
      <c r="W443" s="23"/>
      <c r="X443" s="24">
        <v>2017</v>
      </c>
      <c r="Y443" s="24"/>
      <c r="Z443" s="18"/>
      <c r="AA443" s="18"/>
      <c r="AB443" s="18"/>
      <c r="AC443" s="18"/>
    </row>
    <row r="444" spans="2:29" ht="12.75" customHeight="1" x14ac:dyDescent="0.25">
      <c r="B444" s="58" t="s">
        <v>650</v>
      </c>
      <c r="C444" s="16" t="s">
        <v>31</v>
      </c>
      <c r="D444" s="16" t="s">
        <v>1513</v>
      </c>
      <c r="E444" s="50" t="s">
        <v>3008</v>
      </c>
      <c r="F444" s="94" t="s">
        <v>3007</v>
      </c>
      <c r="G444" s="50" t="s">
        <v>2026</v>
      </c>
      <c r="H444" s="20" t="s">
        <v>33</v>
      </c>
      <c r="I444" s="21">
        <v>0</v>
      </c>
      <c r="J444" s="16" t="s">
        <v>34</v>
      </c>
      <c r="K444" s="16" t="s">
        <v>123</v>
      </c>
      <c r="L444" s="17" t="s">
        <v>966</v>
      </c>
      <c r="M444" s="16" t="s">
        <v>37</v>
      </c>
      <c r="N444" s="16" t="s">
        <v>38</v>
      </c>
      <c r="O444" s="16" t="s">
        <v>39</v>
      </c>
      <c r="P444" s="16" t="s">
        <v>40</v>
      </c>
      <c r="Q444" s="62">
        <v>796</v>
      </c>
      <c r="R444" s="20" t="s">
        <v>42</v>
      </c>
      <c r="S444" s="16">
        <v>2</v>
      </c>
      <c r="T444" s="33">
        <v>23380</v>
      </c>
      <c r="U444" s="33">
        <f t="shared" si="12"/>
        <v>46760</v>
      </c>
      <c r="V444" s="22">
        <f t="shared" si="13"/>
        <v>52371.200000000004</v>
      </c>
      <c r="W444" s="23"/>
      <c r="X444" s="24">
        <v>2017</v>
      </c>
      <c r="Y444" s="24"/>
      <c r="Z444" s="18"/>
      <c r="AA444" s="18"/>
      <c r="AB444" s="18"/>
      <c r="AC444" s="18"/>
    </row>
    <row r="445" spans="2:29" ht="12.75" customHeight="1" x14ac:dyDescent="0.25">
      <c r="B445" s="58" t="s">
        <v>651</v>
      </c>
      <c r="C445" s="16" t="s">
        <v>31</v>
      </c>
      <c r="D445" s="16" t="s">
        <v>1968</v>
      </c>
      <c r="E445" s="50" t="s">
        <v>3010</v>
      </c>
      <c r="F445" s="94" t="s">
        <v>3009</v>
      </c>
      <c r="G445" s="50" t="s">
        <v>553</v>
      </c>
      <c r="H445" s="20" t="s">
        <v>33</v>
      </c>
      <c r="I445" s="21">
        <v>0</v>
      </c>
      <c r="J445" s="16" t="s">
        <v>34</v>
      </c>
      <c r="K445" s="16" t="s">
        <v>123</v>
      </c>
      <c r="L445" s="17" t="s">
        <v>966</v>
      </c>
      <c r="M445" s="16" t="s">
        <v>37</v>
      </c>
      <c r="N445" s="16" t="s">
        <v>38</v>
      </c>
      <c r="O445" s="16" t="s">
        <v>39</v>
      </c>
      <c r="P445" s="16" t="s">
        <v>40</v>
      </c>
      <c r="Q445" s="62">
        <v>778</v>
      </c>
      <c r="R445" s="63" t="s">
        <v>83</v>
      </c>
      <c r="S445" s="16">
        <v>10</v>
      </c>
      <c r="T445" s="33">
        <v>986.16</v>
      </c>
      <c r="U445" s="33">
        <f t="shared" si="12"/>
        <v>9861.6</v>
      </c>
      <c r="V445" s="22">
        <f t="shared" si="13"/>
        <v>11044.992000000002</v>
      </c>
      <c r="W445" s="23"/>
      <c r="X445" s="24">
        <v>2017</v>
      </c>
      <c r="Y445" s="24"/>
      <c r="Z445" s="18"/>
      <c r="AA445" s="18"/>
      <c r="AB445" s="18"/>
      <c r="AC445" s="18"/>
    </row>
    <row r="446" spans="2:29" ht="12.75" customHeight="1" x14ac:dyDescent="0.25">
      <c r="B446" s="58" t="s">
        <v>653</v>
      </c>
      <c r="C446" s="16" t="s">
        <v>31</v>
      </c>
      <c r="D446" s="16" t="s">
        <v>555</v>
      </c>
      <c r="E446" s="50" t="s">
        <v>3012</v>
      </c>
      <c r="F446" s="53" t="s">
        <v>3011</v>
      </c>
      <c r="G446" s="50" t="s">
        <v>2027</v>
      </c>
      <c r="H446" s="20" t="s">
        <v>33</v>
      </c>
      <c r="I446" s="21">
        <v>0</v>
      </c>
      <c r="J446" s="16" t="s">
        <v>122</v>
      </c>
      <c r="K446" s="16" t="s">
        <v>37</v>
      </c>
      <c r="L446" s="17" t="s">
        <v>966</v>
      </c>
      <c r="M446" s="16" t="s">
        <v>37</v>
      </c>
      <c r="N446" s="16" t="s">
        <v>38</v>
      </c>
      <c r="O446" s="16" t="s">
        <v>39</v>
      </c>
      <c r="P446" s="16" t="s">
        <v>40</v>
      </c>
      <c r="Q446" s="62">
        <v>778</v>
      </c>
      <c r="R446" s="63" t="s">
        <v>83</v>
      </c>
      <c r="S446" s="16">
        <v>5</v>
      </c>
      <c r="T446" s="33">
        <v>256.82</v>
      </c>
      <c r="U446" s="33">
        <f t="shared" si="12"/>
        <v>1284.0999999999999</v>
      </c>
      <c r="V446" s="22">
        <f t="shared" si="13"/>
        <v>1438.192</v>
      </c>
      <c r="W446" s="23"/>
      <c r="X446" s="24">
        <v>2017</v>
      </c>
      <c r="Y446" s="24"/>
      <c r="Z446" s="18"/>
      <c r="AA446" s="18"/>
      <c r="AB446" s="18"/>
      <c r="AC446" s="18"/>
    </row>
    <row r="447" spans="2:29" ht="12.75" customHeight="1" x14ac:dyDescent="0.25">
      <c r="B447" s="58" t="s">
        <v>654</v>
      </c>
      <c r="C447" s="16" t="s">
        <v>31</v>
      </c>
      <c r="D447" s="16" t="s">
        <v>1969</v>
      </c>
      <c r="E447" s="50" t="s">
        <v>3014</v>
      </c>
      <c r="F447" s="94" t="s">
        <v>3013</v>
      </c>
      <c r="G447" s="50" t="s">
        <v>2028</v>
      </c>
      <c r="H447" s="20" t="s">
        <v>33</v>
      </c>
      <c r="I447" s="21">
        <v>0</v>
      </c>
      <c r="J447" s="16" t="s">
        <v>34</v>
      </c>
      <c r="K447" s="16" t="s">
        <v>123</v>
      </c>
      <c r="L447" s="17" t="s">
        <v>966</v>
      </c>
      <c r="M447" s="16" t="s">
        <v>37</v>
      </c>
      <c r="N447" s="16" t="s">
        <v>38</v>
      </c>
      <c r="O447" s="16" t="s">
        <v>39</v>
      </c>
      <c r="P447" s="16" t="s">
        <v>40</v>
      </c>
      <c r="Q447" s="62">
        <v>778</v>
      </c>
      <c r="R447" s="63" t="s">
        <v>83</v>
      </c>
      <c r="S447" s="16">
        <v>10</v>
      </c>
      <c r="T447" s="33">
        <v>4477</v>
      </c>
      <c r="U447" s="33">
        <f t="shared" si="12"/>
        <v>44770</v>
      </c>
      <c r="V447" s="22">
        <f t="shared" si="13"/>
        <v>50142.400000000001</v>
      </c>
      <c r="W447" s="23"/>
      <c r="X447" s="24">
        <v>2017</v>
      </c>
      <c r="Y447" s="24"/>
      <c r="Z447" s="18"/>
      <c r="AA447" s="18"/>
      <c r="AB447" s="18"/>
      <c r="AC447" s="18"/>
    </row>
    <row r="448" spans="2:29" ht="12.75" customHeight="1" x14ac:dyDescent="0.25">
      <c r="B448" s="58" t="s">
        <v>655</v>
      </c>
      <c r="C448" s="16" t="s">
        <v>31</v>
      </c>
      <c r="D448" s="16" t="s">
        <v>1969</v>
      </c>
      <c r="E448" s="50" t="s">
        <v>3014</v>
      </c>
      <c r="F448" s="94" t="s">
        <v>3013</v>
      </c>
      <c r="G448" s="75" t="s">
        <v>2029</v>
      </c>
      <c r="H448" s="20" t="s">
        <v>33</v>
      </c>
      <c r="I448" s="21">
        <v>0</v>
      </c>
      <c r="J448" s="16" t="s">
        <v>34</v>
      </c>
      <c r="K448" s="16" t="s">
        <v>123</v>
      </c>
      <c r="L448" s="17" t="s">
        <v>966</v>
      </c>
      <c r="M448" s="16" t="s">
        <v>37</v>
      </c>
      <c r="N448" s="16" t="s">
        <v>38</v>
      </c>
      <c r="O448" s="16" t="s">
        <v>39</v>
      </c>
      <c r="P448" s="16" t="s">
        <v>40</v>
      </c>
      <c r="Q448" s="62">
        <v>778</v>
      </c>
      <c r="R448" s="63" t="s">
        <v>83</v>
      </c>
      <c r="S448" s="16">
        <v>10</v>
      </c>
      <c r="T448" s="33">
        <v>4482</v>
      </c>
      <c r="U448" s="33">
        <f t="shared" si="12"/>
        <v>44820</v>
      </c>
      <c r="V448" s="22">
        <f t="shared" si="13"/>
        <v>50198.400000000001</v>
      </c>
      <c r="W448" s="23"/>
      <c r="X448" s="24">
        <v>2017</v>
      </c>
      <c r="Y448" s="24"/>
      <c r="Z448" s="18"/>
      <c r="AA448" s="18"/>
      <c r="AB448" s="18"/>
      <c r="AC448" s="18"/>
    </row>
    <row r="449" spans="1:39" ht="12.75" customHeight="1" x14ac:dyDescent="0.25">
      <c r="B449" s="58" t="s">
        <v>656</v>
      </c>
      <c r="C449" s="16" t="s">
        <v>31</v>
      </c>
      <c r="D449" s="16" t="s">
        <v>1969</v>
      </c>
      <c r="E449" s="50" t="s">
        <v>3014</v>
      </c>
      <c r="F449" s="94" t="s">
        <v>3013</v>
      </c>
      <c r="G449" s="75" t="s">
        <v>1812</v>
      </c>
      <c r="H449" s="20" t="s">
        <v>33</v>
      </c>
      <c r="I449" s="21">
        <v>0</v>
      </c>
      <c r="J449" s="16" t="s">
        <v>122</v>
      </c>
      <c r="K449" s="16" t="s">
        <v>37</v>
      </c>
      <c r="L449" s="17" t="s">
        <v>966</v>
      </c>
      <c r="M449" s="16" t="s">
        <v>37</v>
      </c>
      <c r="N449" s="16" t="s">
        <v>38</v>
      </c>
      <c r="O449" s="16" t="s">
        <v>39</v>
      </c>
      <c r="P449" s="16" t="s">
        <v>40</v>
      </c>
      <c r="Q449" s="62">
        <v>778</v>
      </c>
      <c r="R449" s="63" t="s">
        <v>83</v>
      </c>
      <c r="S449" s="16">
        <v>10</v>
      </c>
      <c r="T449" s="33">
        <v>3655</v>
      </c>
      <c r="U449" s="33">
        <f t="shared" si="12"/>
        <v>36550</v>
      </c>
      <c r="V449" s="22">
        <f t="shared" si="13"/>
        <v>40936.000000000007</v>
      </c>
      <c r="W449" s="23"/>
      <c r="X449" s="24">
        <v>2017</v>
      </c>
      <c r="Y449" s="24"/>
      <c r="Z449" s="18"/>
      <c r="AA449" s="18"/>
      <c r="AB449" s="18"/>
      <c r="AC449" s="18"/>
    </row>
    <row r="450" spans="1:39" ht="12.75" customHeight="1" x14ac:dyDescent="0.25">
      <c r="B450" s="58" t="s">
        <v>659</v>
      </c>
      <c r="C450" s="16" t="s">
        <v>31</v>
      </c>
      <c r="D450" s="16" t="s">
        <v>1970</v>
      </c>
      <c r="E450" s="50" t="s">
        <v>3016</v>
      </c>
      <c r="F450" s="94" t="s">
        <v>3015</v>
      </c>
      <c r="G450" s="75" t="s">
        <v>2030</v>
      </c>
      <c r="H450" s="20" t="s">
        <v>33</v>
      </c>
      <c r="I450" s="21">
        <v>0</v>
      </c>
      <c r="J450" s="16" t="s">
        <v>34</v>
      </c>
      <c r="K450" s="16" t="s">
        <v>123</v>
      </c>
      <c r="L450" s="17" t="s">
        <v>966</v>
      </c>
      <c r="M450" s="16" t="s">
        <v>37</v>
      </c>
      <c r="N450" s="16" t="s">
        <v>38</v>
      </c>
      <c r="O450" s="16" t="s">
        <v>39</v>
      </c>
      <c r="P450" s="16" t="s">
        <v>40</v>
      </c>
      <c r="Q450" s="62">
        <v>166</v>
      </c>
      <c r="R450" s="63" t="s">
        <v>77</v>
      </c>
      <c r="S450" s="16">
        <v>20</v>
      </c>
      <c r="T450" s="33">
        <v>221.83</v>
      </c>
      <c r="U450" s="33">
        <f t="shared" si="12"/>
        <v>4436.6000000000004</v>
      </c>
      <c r="V450" s="22">
        <f t="shared" si="13"/>
        <v>4968.9920000000011</v>
      </c>
      <c r="W450" s="23"/>
      <c r="X450" s="24">
        <v>2017</v>
      </c>
      <c r="Y450" s="24"/>
      <c r="Z450" s="18"/>
      <c r="AA450" s="18"/>
      <c r="AB450" s="18"/>
      <c r="AC450" s="18"/>
    </row>
    <row r="451" spans="1:39" ht="12.75" customHeight="1" x14ac:dyDescent="0.25">
      <c r="B451" s="58" t="s">
        <v>660</v>
      </c>
      <c r="C451" s="16" t="s">
        <v>31</v>
      </c>
      <c r="D451" s="16" t="s">
        <v>1971</v>
      </c>
      <c r="E451" s="50" t="s">
        <v>3016</v>
      </c>
      <c r="F451" s="94" t="s">
        <v>3017</v>
      </c>
      <c r="G451" s="75" t="s">
        <v>2031</v>
      </c>
      <c r="H451" s="20" t="s">
        <v>33</v>
      </c>
      <c r="I451" s="21">
        <v>0</v>
      </c>
      <c r="J451" s="16" t="s">
        <v>34</v>
      </c>
      <c r="K451" s="16" t="s">
        <v>123</v>
      </c>
      <c r="L451" s="17" t="s">
        <v>966</v>
      </c>
      <c r="M451" s="16" t="s">
        <v>37</v>
      </c>
      <c r="N451" s="16" t="s">
        <v>38</v>
      </c>
      <c r="O451" s="16" t="s">
        <v>39</v>
      </c>
      <c r="P451" s="16" t="s">
        <v>40</v>
      </c>
      <c r="Q451" s="62">
        <v>166</v>
      </c>
      <c r="R451" s="63" t="s">
        <v>77</v>
      </c>
      <c r="S451" s="16">
        <v>20</v>
      </c>
      <c r="T451" s="33">
        <v>220.24</v>
      </c>
      <c r="U451" s="33">
        <f t="shared" si="12"/>
        <v>4404.8</v>
      </c>
      <c r="V451" s="22">
        <f t="shared" si="13"/>
        <v>4933.3760000000011</v>
      </c>
      <c r="W451" s="23"/>
      <c r="X451" s="24">
        <v>2017</v>
      </c>
      <c r="Y451" s="24"/>
      <c r="Z451" s="18"/>
      <c r="AA451" s="18"/>
      <c r="AB451" s="18"/>
      <c r="AC451" s="18"/>
    </row>
    <row r="452" spans="1:39" ht="12.75" customHeight="1" x14ac:dyDescent="0.25">
      <c r="B452" s="58" t="s">
        <v>661</v>
      </c>
      <c r="C452" s="16" t="s">
        <v>31</v>
      </c>
      <c r="D452" s="16" t="s">
        <v>1972</v>
      </c>
      <c r="E452" s="50" t="s">
        <v>3016</v>
      </c>
      <c r="F452" s="53" t="s">
        <v>3018</v>
      </c>
      <c r="G452" s="75" t="s">
        <v>2032</v>
      </c>
      <c r="H452" s="20" t="s">
        <v>33</v>
      </c>
      <c r="I452" s="21">
        <v>0</v>
      </c>
      <c r="J452" s="16" t="s">
        <v>122</v>
      </c>
      <c r="K452" s="16" t="s">
        <v>37</v>
      </c>
      <c r="L452" s="17" t="s">
        <v>966</v>
      </c>
      <c r="M452" s="16" t="s">
        <v>37</v>
      </c>
      <c r="N452" s="16" t="s">
        <v>38</v>
      </c>
      <c r="O452" s="16" t="s">
        <v>39</v>
      </c>
      <c r="P452" s="16" t="s">
        <v>40</v>
      </c>
      <c r="Q452" s="62">
        <v>166</v>
      </c>
      <c r="R452" s="63" t="s">
        <v>77</v>
      </c>
      <c r="S452" s="16">
        <v>20</v>
      </c>
      <c r="T452" s="33">
        <v>223.16</v>
      </c>
      <c r="U452" s="33">
        <f t="shared" si="12"/>
        <v>4463.2</v>
      </c>
      <c r="V452" s="22">
        <f t="shared" si="13"/>
        <v>4998.7840000000006</v>
      </c>
      <c r="W452" s="23"/>
      <c r="X452" s="24">
        <v>2017</v>
      </c>
      <c r="Y452" s="24"/>
      <c r="Z452" s="18"/>
      <c r="AA452" s="18"/>
      <c r="AB452" s="18"/>
      <c r="AC452" s="18"/>
    </row>
    <row r="453" spans="1:39" ht="12.75" customHeight="1" x14ac:dyDescent="0.25">
      <c r="B453" s="58" t="s">
        <v>662</v>
      </c>
      <c r="C453" s="16" t="s">
        <v>31</v>
      </c>
      <c r="D453" s="16" t="s">
        <v>1973</v>
      </c>
      <c r="E453" s="54" t="s">
        <v>3020</v>
      </c>
      <c r="F453" s="94" t="s">
        <v>3019</v>
      </c>
      <c r="G453" s="75" t="s">
        <v>2033</v>
      </c>
      <c r="H453" s="20" t="s">
        <v>33</v>
      </c>
      <c r="I453" s="21">
        <v>0</v>
      </c>
      <c r="J453" s="16" t="s">
        <v>34</v>
      </c>
      <c r="K453" s="16" t="s">
        <v>44</v>
      </c>
      <c r="L453" s="17" t="s">
        <v>966</v>
      </c>
      <c r="M453" s="16" t="s">
        <v>37</v>
      </c>
      <c r="N453" s="16" t="s">
        <v>38</v>
      </c>
      <c r="O453" s="16" t="s">
        <v>39</v>
      </c>
      <c r="P453" s="16" t="s">
        <v>40</v>
      </c>
      <c r="Q453" s="62">
        <v>796</v>
      </c>
      <c r="R453" s="20" t="s">
        <v>42</v>
      </c>
      <c r="S453" s="16">
        <v>10</v>
      </c>
      <c r="T453" s="33">
        <v>783</v>
      </c>
      <c r="U453" s="33">
        <f t="shared" si="12"/>
        <v>7830</v>
      </c>
      <c r="V453" s="22">
        <f t="shared" si="13"/>
        <v>8769.6</v>
      </c>
      <c r="W453" s="23"/>
      <c r="X453" s="24">
        <v>2017</v>
      </c>
      <c r="Y453" s="24"/>
      <c r="Z453" s="18"/>
      <c r="AA453" s="18"/>
      <c r="AB453" s="18"/>
      <c r="AC453" s="18"/>
    </row>
    <row r="454" spans="1:39" ht="12.75" customHeight="1" x14ac:dyDescent="0.25">
      <c r="B454" s="58" t="s">
        <v>663</v>
      </c>
      <c r="C454" s="16" t="s">
        <v>31</v>
      </c>
      <c r="D454" s="16" t="s">
        <v>1974</v>
      </c>
      <c r="E454" s="54" t="s">
        <v>2761</v>
      </c>
      <c r="F454" s="94" t="s">
        <v>3021</v>
      </c>
      <c r="G454" s="75" t="s">
        <v>2034</v>
      </c>
      <c r="H454" s="20" t="s">
        <v>33</v>
      </c>
      <c r="I454" s="21">
        <v>0</v>
      </c>
      <c r="J454" s="16" t="s">
        <v>34</v>
      </c>
      <c r="K454" s="16" t="s">
        <v>44</v>
      </c>
      <c r="L454" s="17" t="s">
        <v>966</v>
      </c>
      <c r="M454" s="16" t="s">
        <v>37</v>
      </c>
      <c r="N454" s="16" t="s">
        <v>38</v>
      </c>
      <c r="O454" s="16" t="s">
        <v>39</v>
      </c>
      <c r="P454" s="16" t="s">
        <v>40</v>
      </c>
      <c r="Q454" s="62">
        <v>715</v>
      </c>
      <c r="R454" s="63" t="s">
        <v>162</v>
      </c>
      <c r="S454" s="16">
        <v>300</v>
      </c>
      <c r="T454" s="33">
        <v>80.819999999999993</v>
      </c>
      <c r="U454" s="33">
        <f t="shared" si="12"/>
        <v>24245.999999999996</v>
      </c>
      <c r="V454" s="22">
        <f t="shared" si="13"/>
        <v>27155.519999999997</v>
      </c>
      <c r="W454" s="23"/>
      <c r="X454" s="24">
        <v>2017</v>
      </c>
      <c r="Y454" s="24"/>
      <c r="Z454" s="18"/>
      <c r="AA454" s="18"/>
      <c r="AB454" s="18"/>
      <c r="AC454" s="18"/>
    </row>
    <row r="455" spans="1:39" ht="12.75" customHeight="1" x14ac:dyDescent="0.25">
      <c r="B455" s="58" t="s">
        <v>664</v>
      </c>
      <c r="C455" s="16" t="s">
        <v>31</v>
      </c>
      <c r="D455" s="16" t="s">
        <v>1975</v>
      </c>
      <c r="E455" s="50" t="s">
        <v>3023</v>
      </c>
      <c r="F455" s="94" t="s">
        <v>3022</v>
      </c>
      <c r="G455" s="50" t="s">
        <v>2035</v>
      </c>
      <c r="H455" s="20" t="s">
        <v>33</v>
      </c>
      <c r="I455" s="21">
        <v>0</v>
      </c>
      <c r="J455" s="16" t="s">
        <v>122</v>
      </c>
      <c r="K455" s="16" t="s">
        <v>37</v>
      </c>
      <c r="L455" s="17" t="s">
        <v>966</v>
      </c>
      <c r="M455" s="16" t="s">
        <v>37</v>
      </c>
      <c r="N455" s="16" t="s">
        <v>38</v>
      </c>
      <c r="O455" s="16" t="s">
        <v>39</v>
      </c>
      <c r="P455" s="16" t="s">
        <v>40</v>
      </c>
      <c r="Q455" s="62">
        <v>796</v>
      </c>
      <c r="R455" s="20" t="s">
        <v>42</v>
      </c>
      <c r="S455" s="16">
        <v>2</v>
      </c>
      <c r="T455" s="33">
        <v>27297</v>
      </c>
      <c r="U455" s="33">
        <f t="shared" si="12"/>
        <v>54594</v>
      </c>
      <c r="V455" s="22">
        <f t="shared" si="13"/>
        <v>61145.280000000006</v>
      </c>
      <c r="W455" s="23"/>
      <c r="X455" s="24">
        <v>2017</v>
      </c>
      <c r="Y455" s="24"/>
      <c r="Z455" s="18"/>
      <c r="AA455" s="18"/>
      <c r="AB455" s="18"/>
      <c r="AC455" s="18"/>
    </row>
    <row r="456" spans="1:39" ht="12.75" customHeight="1" x14ac:dyDescent="0.25">
      <c r="B456" s="58" t="s">
        <v>666</v>
      </c>
      <c r="C456" s="16" t="s">
        <v>31</v>
      </c>
      <c r="D456" s="16" t="s">
        <v>1506</v>
      </c>
      <c r="E456" s="54" t="s">
        <v>2680</v>
      </c>
      <c r="F456" s="94" t="s">
        <v>3024</v>
      </c>
      <c r="G456" s="50" t="s">
        <v>2036</v>
      </c>
      <c r="H456" s="20" t="s">
        <v>33</v>
      </c>
      <c r="I456" s="21">
        <v>0</v>
      </c>
      <c r="J456" s="16" t="s">
        <v>34</v>
      </c>
      <c r="K456" s="16" t="s">
        <v>123</v>
      </c>
      <c r="L456" s="17" t="s">
        <v>966</v>
      </c>
      <c r="M456" s="16" t="s">
        <v>37</v>
      </c>
      <c r="N456" s="16" t="s">
        <v>38</v>
      </c>
      <c r="O456" s="16" t="s">
        <v>39</v>
      </c>
      <c r="P456" s="16" t="s">
        <v>40</v>
      </c>
      <c r="Q456" s="62">
        <v>796</v>
      </c>
      <c r="R456" s="20" t="s">
        <v>42</v>
      </c>
      <c r="S456" s="16">
        <v>5</v>
      </c>
      <c r="T456" s="33">
        <v>2098.35</v>
      </c>
      <c r="U456" s="33">
        <f t="shared" si="12"/>
        <v>10491.75</v>
      </c>
      <c r="V456" s="22">
        <f t="shared" si="13"/>
        <v>11750.76</v>
      </c>
      <c r="W456" s="23"/>
      <c r="X456" s="24">
        <v>2017</v>
      </c>
      <c r="Y456" s="24"/>
      <c r="Z456" s="18"/>
      <c r="AA456" s="18"/>
      <c r="AB456" s="18"/>
      <c r="AC456" s="18"/>
    </row>
    <row r="457" spans="1:39" ht="12.75" customHeight="1" x14ac:dyDescent="0.25">
      <c r="B457" s="58" t="s">
        <v>668</v>
      </c>
      <c r="C457" s="16" t="s">
        <v>31</v>
      </c>
      <c r="D457" s="16" t="s">
        <v>1976</v>
      </c>
      <c r="E457" s="50" t="s">
        <v>586</v>
      </c>
      <c r="F457" s="94" t="s">
        <v>3025</v>
      </c>
      <c r="G457" s="50" t="s">
        <v>2037</v>
      </c>
      <c r="H457" s="20" t="s">
        <v>33</v>
      </c>
      <c r="I457" s="21">
        <v>0</v>
      </c>
      <c r="J457" s="16" t="s">
        <v>34</v>
      </c>
      <c r="K457" s="16" t="s">
        <v>123</v>
      </c>
      <c r="L457" s="17" t="s">
        <v>966</v>
      </c>
      <c r="M457" s="16" t="s">
        <v>37</v>
      </c>
      <c r="N457" s="16" t="s">
        <v>38</v>
      </c>
      <c r="O457" s="16" t="s">
        <v>39</v>
      </c>
      <c r="P457" s="16" t="s">
        <v>40</v>
      </c>
      <c r="Q457" s="62">
        <v>704</v>
      </c>
      <c r="R457" s="63" t="s">
        <v>216</v>
      </c>
      <c r="S457" s="16">
        <v>5</v>
      </c>
      <c r="T457" s="33">
        <v>3429.58</v>
      </c>
      <c r="U457" s="33">
        <f t="shared" si="12"/>
        <v>17147.900000000001</v>
      </c>
      <c r="V457" s="22">
        <f t="shared" si="13"/>
        <v>19205.648000000005</v>
      </c>
      <c r="W457" s="23"/>
      <c r="X457" s="24">
        <v>2017</v>
      </c>
      <c r="Y457" s="24"/>
      <c r="Z457" s="18"/>
      <c r="AA457" s="18"/>
      <c r="AB457" s="18"/>
      <c r="AC457" s="18"/>
    </row>
    <row r="458" spans="1:39" ht="12.75" customHeight="1" x14ac:dyDescent="0.25">
      <c r="B458" s="58" t="s">
        <v>669</v>
      </c>
      <c r="C458" s="16" t="s">
        <v>31</v>
      </c>
      <c r="D458" s="16" t="s">
        <v>1977</v>
      </c>
      <c r="E458" s="50" t="s">
        <v>2706</v>
      </c>
      <c r="F458" s="53" t="s">
        <v>3026</v>
      </c>
      <c r="G458" s="50" t="s">
        <v>2038</v>
      </c>
      <c r="H458" s="20" t="s">
        <v>33</v>
      </c>
      <c r="I458" s="21">
        <v>0</v>
      </c>
      <c r="J458" s="16" t="s">
        <v>122</v>
      </c>
      <c r="K458" s="16" t="s">
        <v>37</v>
      </c>
      <c r="L458" s="17" t="s">
        <v>966</v>
      </c>
      <c r="M458" s="16" t="s">
        <v>37</v>
      </c>
      <c r="N458" s="16" t="s">
        <v>38</v>
      </c>
      <c r="O458" s="16" t="s">
        <v>39</v>
      </c>
      <c r="P458" s="16" t="s">
        <v>40</v>
      </c>
      <c r="Q458" s="62">
        <v>796</v>
      </c>
      <c r="R458" s="20" t="s">
        <v>42</v>
      </c>
      <c r="S458" s="16">
        <v>5</v>
      </c>
      <c r="T458" s="33">
        <v>1748.83</v>
      </c>
      <c r="U458" s="33">
        <f t="shared" si="12"/>
        <v>8744.15</v>
      </c>
      <c r="V458" s="22">
        <f t="shared" si="13"/>
        <v>9793.4480000000003</v>
      </c>
      <c r="W458" s="23"/>
      <c r="X458" s="24">
        <v>2017</v>
      </c>
      <c r="Y458" s="24"/>
      <c r="Z458" s="18"/>
      <c r="AA458" s="18"/>
      <c r="AB458" s="18"/>
      <c r="AC458" s="18"/>
    </row>
    <row r="459" spans="1:39" ht="12.75" customHeight="1" x14ac:dyDescent="0.25">
      <c r="B459" s="58" t="s">
        <v>671</v>
      </c>
      <c r="C459" s="16" t="s">
        <v>31</v>
      </c>
      <c r="D459" s="16" t="s">
        <v>1978</v>
      </c>
      <c r="E459" s="54" t="s">
        <v>3028</v>
      </c>
      <c r="F459" s="94" t="s">
        <v>3027</v>
      </c>
      <c r="G459" s="50" t="s">
        <v>2039</v>
      </c>
      <c r="H459" s="20" t="s">
        <v>33</v>
      </c>
      <c r="I459" s="21">
        <v>0</v>
      </c>
      <c r="J459" s="16" t="s">
        <v>34</v>
      </c>
      <c r="K459" s="16" t="s">
        <v>123</v>
      </c>
      <c r="L459" s="17" t="s">
        <v>966</v>
      </c>
      <c r="M459" s="16" t="s">
        <v>37</v>
      </c>
      <c r="N459" s="16" t="s">
        <v>38</v>
      </c>
      <c r="O459" s="16" t="s">
        <v>39</v>
      </c>
      <c r="P459" s="16" t="s">
        <v>40</v>
      </c>
      <c r="Q459" s="62">
        <v>796</v>
      </c>
      <c r="R459" s="20" t="s">
        <v>42</v>
      </c>
      <c r="S459" s="16">
        <v>10</v>
      </c>
      <c r="T459" s="33">
        <v>3450</v>
      </c>
      <c r="U459" s="33">
        <f t="shared" si="12"/>
        <v>34500</v>
      </c>
      <c r="V459" s="22">
        <f t="shared" si="13"/>
        <v>38640.000000000007</v>
      </c>
      <c r="W459" s="23"/>
      <c r="X459" s="24">
        <v>2017</v>
      </c>
      <c r="Y459" s="24"/>
      <c r="Z459" s="18"/>
      <c r="AA459" s="18"/>
      <c r="AB459" s="18"/>
      <c r="AC459" s="18"/>
    </row>
    <row r="460" spans="1:39" ht="12.75" customHeight="1" x14ac:dyDescent="0.25">
      <c r="B460" s="58" t="s">
        <v>673</v>
      </c>
      <c r="C460" s="16" t="s">
        <v>31</v>
      </c>
      <c r="D460" s="16" t="s">
        <v>591</v>
      </c>
      <c r="E460" s="50" t="s">
        <v>319</v>
      </c>
      <c r="F460" s="94" t="s">
        <v>3029</v>
      </c>
      <c r="G460" s="50" t="s">
        <v>2040</v>
      </c>
      <c r="H460" s="20" t="s">
        <v>33</v>
      </c>
      <c r="I460" s="21">
        <v>0</v>
      </c>
      <c r="J460" s="16" t="s">
        <v>34</v>
      </c>
      <c r="K460" s="16" t="s">
        <v>123</v>
      </c>
      <c r="L460" s="17" t="s">
        <v>966</v>
      </c>
      <c r="M460" s="16" t="s">
        <v>37</v>
      </c>
      <c r="N460" s="16" t="s">
        <v>38</v>
      </c>
      <c r="O460" s="16" t="s">
        <v>39</v>
      </c>
      <c r="P460" s="16" t="s">
        <v>40</v>
      </c>
      <c r="Q460" s="62">
        <v>796</v>
      </c>
      <c r="R460" s="20" t="s">
        <v>42</v>
      </c>
      <c r="S460" s="16">
        <v>5</v>
      </c>
      <c r="T460" s="33">
        <v>2470</v>
      </c>
      <c r="U460" s="33">
        <f t="shared" ref="U460:U520" si="14">T460*S460</f>
        <v>12350</v>
      </c>
      <c r="V460" s="22">
        <f t="shared" ref="V460:V520" si="15">U460*1.12</f>
        <v>13832.000000000002</v>
      </c>
      <c r="W460" s="23"/>
      <c r="X460" s="24">
        <v>2017</v>
      </c>
      <c r="Y460" s="24"/>
      <c r="Z460" s="18"/>
      <c r="AA460" s="18"/>
      <c r="AB460" s="18"/>
      <c r="AC460" s="18"/>
    </row>
    <row r="461" spans="1:39" s="15" customFormat="1" ht="12.75" customHeight="1" x14ac:dyDescent="0.25">
      <c r="A461" s="14"/>
      <c r="B461" s="58" t="s">
        <v>674</v>
      </c>
      <c r="C461" s="16" t="s">
        <v>31</v>
      </c>
      <c r="D461" s="16" t="s">
        <v>2434</v>
      </c>
      <c r="E461" s="50" t="s">
        <v>2435</v>
      </c>
      <c r="F461" s="94" t="s">
        <v>3038</v>
      </c>
      <c r="G461" s="50" t="s">
        <v>2041</v>
      </c>
      <c r="H461" s="20" t="s">
        <v>33</v>
      </c>
      <c r="I461" s="21">
        <v>0</v>
      </c>
      <c r="J461" s="16" t="s">
        <v>122</v>
      </c>
      <c r="K461" s="16" t="s">
        <v>37</v>
      </c>
      <c r="L461" s="17" t="s">
        <v>966</v>
      </c>
      <c r="M461" s="16" t="s">
        <v>37</v>
      </c>
      <c r="N461" s="16" t="s">
        <v>38</v>
      </c>
      <c r="O461" s="16" t="s">
        <v>39</v>
      </c>
      <c r="P461" s="16" t="s">
        <v>40</v>
      </c>
      <c r="Q461" s="62">
        <v>796</v>
      </c>
      <c r="R461" s="20" t="s">
        <v>42</v>
      </c>
      <c r="S461" s="16">
        <v>5</v>
      </c>
      <c r="T461" s="33">
        <v>5532</v>
      </c>
      <c r="U461" s="33">
        <f t="shared" si="14"/>
        <v>27660</v>
      </c>
      <c r="V461" s="22">
        <f t="shared" si="15"/>
        <v>30979.200000000004</v>
      </c>
      <c r="W461" s="23"/>
      <c r="X461" s="24">
        <v>2017</v>
      </c>
      <c r="Y461" s="24"/>
      <c r="Z461" s="18"/>
      <c r="AA461" s="18"/>
      <c r="AB461" s="18"/>
      <c r="AC461" s="18"/>
      <c r="AD461" s="14"/>
      <c r="AE461" s="14"/>
      <c r="AF461" s="14"/>
      <c r="AG461" s="14"/>
      <c r="AH461" s="14"/>
      <c r="AI461" s="14"/>
      <c r="AJ461" s="14"/>
      <c r="AK461" s="14"/>
      <c r="AL461" s="14"/>
      <c r="AM461" s="14"/>
    </row>
    <row r="462" spans="1:39" ht="12.75" customHeight="1" x14ac:dyDescent="0.25">
      <c r="B462" s="58" t="s">
        <v>675</v>
      </c>
      <c r="C462" s="16" t="s">
        <v>31</v>
      </c>
      <c r="D462" s="16" t="s">
        <v>1979</v>
      </c>
      <c r="E462" s="54" t="s">
        <v>3039</v>
      </c>
      <c r="F462" s="94" t="s">
        <v>3040</v>
      </c>
      <c r="G462" s="50" t="s">
        <v>2042</v>
      </c>
      <c r="H462" s="20" t="s">
        <v>33</v>
      </c>
      <c r="I462" s="21">
        <v>0</v>
      </c>
      <c r="J462" s="16" t="s">
        <v>34</v>
      </c>
      <c r="K462" s="16" t="s">
        <v>123</v>
      </c>
      <c r="L462" s="17" t="s">
        <v>966</v>
      </c>
      <c r="M462" s="16" t="s">
        <v>37</v>
      </c>
      <c r="N462" s="16" t="s">
        <v>38</v>
      </c>
      <c r="O462" s="16" t="s">
        <v>39</v>
      </c>
      <c r="P462" s="16" t="s">
        <v>40</v>
      </c>
      <c r="Q462" s="62">
        <v>796</v>
      </c>
      <c r="R462" s="20" t="s">
        <v>42</v>
      </c>
      <c r="S462" s="16">
        <v>2</v>
      </c>
      <c r="T462" s="33">
        <v>25905</v>
      </c>
      <c r="U462" s="33">
        <f t="shared" si="14"/>
        <v>51810</v>
      </c>
      <c r="V462" s="22">
        <f t="shared" si="15"/>
        <v>58027.200000000004</v>
      </c>
      <c r="W462" s="23"/>
      <c r="X462" s="24">
        <v>2017</v>
      </c>
      <c r="Y462" s="24"/>
      <c r="Z462" s="18"/>
      <c r="AA462" s="18"/>
      <c r="AB462" s="18"/>
      <c r="AC462" s="18"/>
    </row>
    <row r="463" spans="1:39" ht="12.75" customHeight="1" x14ac:dyDescent="0.25">
      <c r="B463" s="58" t="s">
        <v>676</v>
      </c>
      <c r="C463" s="16" t="s">
        <v>31</v>
      </c>
      <c r="D463" s="16" t="s">
        <v>1980</v>
      </c>
      <c r="E463" s="54" t="s">
        <v>3041</v>
      </c>
      <c r="F463" s="94" t="s">
        <v>3042</v>
      </c>
      <c r="G463" s="50" t="s">
        <v>2043</v>
      </c>
      <c r="H463" s="20" t="s">
        <v>33</v>
      </c>
      <c r="I463" s="21">
        <v>0</v>
      </c>
      <c r="J463" s="16" t="s">
        <v>34</v>
      </c>
      <c r="K463" s="16" t="s">
        <v>123</v>
      </c>
      <c r="L463" s="17" t="s">
        <v>966</v>
      </c>
      <c r="M463" s="16" t="s">
        <v>37</v>
      </c>
      <c r="N463" s="16" t="s">
        <v>38</v>
      </c>
      <c r="O463" s="16" t="s">
        <v>39</v>
      </c>
      <c r="P463" s="16" t="s">
        <v>40</v>
      </c>
      <c r="Q463" s="62">
        <v>796</v>
      </c>
      <c r="R463" s="20" t="s">
        <v>42</v>
      </c>
      <c r="S463" s="16">
        <v>2</v>
      </c>
      <c r="T463" s="33">
        <v>2790</v>
      </c>
      <c r="U463" s="33">
        <f t="shared" si="14"/>
        <v>5580</v>
      </c>
      <c r="V463" s="22">
        <f t="shared" si="15"/>
        <v>6249.6</v>
      </c>
      <c r="W463" s="23"/>
      <c r="X463" s="24">
        <v>2017</v>
      </c>
      <c r="Y463" s="24"/>
      <c r="Z463" s="18"/>
      <c r="AA463" s="18"/>
      <c r="AB463" s="18"/>
      <c r="AC463" s="18"/>
    </row>
    <row r="464" spans="1:39" ht="12.75" customHeight="1" x14ac:dyDescent="0.25">
      <c r="B464" s="58" t="s">
        <v>677</v>
      </c>
      <c r="C464" s="16" t="s">
        <v>31</v>
      </c>
      <c r="D464" s="16" t="s">
        <v>1981</v>
      </c>
      <c r="E464" s="54" t="s">
        <v>3043</v>
      </c>
      <c r="F464" s="53" t="s">
        <v>3044</v>
      </c>
      <c r="G464" s="50" t="s">
        <v>2044</v>
      </c>
      <c r="H464" s="20" t="s">
        <v>33</v>
      </c>
      <c r="I464" s="21">
        <v>0</v>
      </c>
      <c r="J464" s="16" t="s">
        <v>122</v>
      </c>
      <c r="K464" s="16" t="s">
        <v>37</v>
      </c>
      <c r="L464" s="17" t="s">
        <v>966</v>
      </c>
      <c r="M464" s="16" t="s">
        <v>37</v>
      </c>
      <c r="N464" s="16" t="s">
        <v>38</v>
      </c>
      <c r="O464" s="16" t="s">
        <v>39</v>
      </c>
      <c r="P464" s="16" t="s">
        <v>40</v>
      </c>
      <c r="Q464" s="62">
        <v>796</v>
      </c>
      <c r="R464" s="20" t="s">
        <v>42</v>
      </c>
      <c r="S464" s="16">
        <v>10</v>
      </c>
      <c r="T464" s="33">
        <v>557</v>
      </c>
      <c r="U464" s="33">
        <f t="shared" si="14"/>
        <v>5570</v>
      </c>
      <c r="V464" s="22">
        <f t="shared" si="15"/>
        <v>6238.4000000000005</v>
      </c>
      <c r="W464" s="23"/>
      <c r="X464" s="24">
        <v>2017</v>
      </c>
      <c r="Y464" s="24"/>
      <c r="Z464" s="18"/>
      <c r="AA464" s="18"/>
      <c r="AB464" s="18"/>
      <c r="AC464" s="18"/>
    </row>
    <row r="465" spans="2:29" ht="12.75" customHeight="1" x14ac:dyDescent="0.25">
      <c r="B465" s="58" t="s">
        <v>678</v>
      </c>
      <c r="C465" s="16" t="s">
        <v>31</v>
      </c>
      <c r="D465" s="16" t="s">
        <v>113</v>
      </c>
      <c r="E465" s="54" t="s">
        <v>2002</v>
      </c>
      <c r="F465" s="94" t="s">
        <v>115</v>
      </c>
      <c r="G465" s="50" t="s">
        <v>2045</v>
      </c>
      <c r="H465" s="20" t="s">
        <v>33</v>
      </c>
      <c r="I465" s="21">
        <v>0</v>
      </c>
      <c r="J465" s="16" t="s">
        <v>34</v>
      </c>
      <c r="K465" s="16" t="s">
        <v>123</v>
      </c>
      <c r="L465" s="17" t="s">
        <v>966</v>
      </c>
      <c r="M465" s="16" t="s">
        <v>37</v>
      </c>
      <c r="N465" s="16" t="s">
        <v>38</v>
      </c>
      <c r="O465" s="16" t="s">
        <v>39</v>
      </c>
      <c r="P465" s="16" t="s">
        <v>40</v>
      </c>
      <c r="Q465" s="62">
        <v>796</v>
      </c>
      <c r="R465" s="20" t="s">
        <v>42</v>
      </c>
      <c r="S465" s="16">
        <v>25</v>
      </c>
      <c r="T465" s="33">
        <v>1100</v>
      </c>
      <c r="U465" s="33">
        <f t="shared" si="14"/>
        <v>27500</v>
      </c>
      <c r="V465" s="22">
        <f t="shared" si="15"/>
        <v>30800.000000000004</v>
      </c>
      <c r="W465" s="23"/>
      <c r="X465" s="24">
        <v>2017</v>
      </c>
      <c r="Y465" s="24"/>
      <c r="Z465" s="18"/>
      <c r="AA465" s="18"/>
      <c r="AB465" s="18"/>
      <c r="AC465" s="18"/>
    </row>
    <row r="466" spans="2:29" ht="12.75" customHeight="1" x14ac:dyDescent="0.25">
      <c r="B466" s="58" t="s">
        <v>679</v>
      </c>
      <c r="C466" s="16" t="s">
        <v>31</v>
      </c>
      <c r="D466" s="16" t="s">
        <v>582</v>
      </c>
      <c r="E466" s="54" t="s">
        <v>3043</v>
      </c>
      <c r="F466" s="94" t="s">
        <v>3045</v>
      </c>
      <c r="G466" s="50" t="s">
        <v>2046</v>
      </c>
      <c r="H466" s="20" t="s">
        <v>33</v>
      </c>
      <c r="I466" s="21">
        <v>0</v>
      </c>
      <c r="J466" s="16" t="s">
        <v>34</v>
      </c>
      <c r="K466" s="16" t="s">
        <v>123</v>
      </c>
      <c r="L466" s="17" t="s">
        <v>966</v>
      </c>
      <c r="M466" s="16" t="s">
        <v>37</v>
      </c>
      <c r="N466" s="16" t="s">
        <v>38</v>
      </c>
      <c r="O466" s="16" t="s">
        <v>39</v>
      </c>
      <c r="P466" s="16" t="s">
        <v>40</v>
      </c>
      <c r="Q466" s="62">
        <v>796</v>
      </c>
      <c r="R466" s="20" t="s">
        <v>42</v>
      </c>
      <c r="S466" s="16">
        <v>20</v>
      </c>
      <c r="T466" s="33">
        <v>650</v>
      </c>
      <c r="U466" s="33">
        <f t="shared" si="14"/>
        <v>13000</v>
      </c>
      <c r="V466" s="22">
        <f t="shared" si="15"/>
        <v>14560.000000000002</v>
      </c>
      <c r="W466" s="23"/>
      <c r="X466" s="24">
        <v>2017</v>
      </c>
      <c r="Y466" s="24"/>
      <c r="Z466" s="18"/>
      <c r="AA466" s="18"/>
      <c r="AB466" s="18"/>
      <c r="AC466" s="18"/>
    </row>
    <row r="467" spans="2:29" ht="12.75" customHeight="1" x14ac:dyDescent="0.25">
      <c r="B467" s="58" t="s">
        <v>680</v>
      </c>
      <c r="C467" s="16" t="s">
        <v>31</v>
      </c>
      <c r="D467" s="16" t="s">
        <v>582</v>
      </c>
      <c r="E467" s="54" t="s">
        <v>3043</v>
      </c>
      <c r="F467" s="94" t="s">
        <v>3045</v>
      </c>
      <c r="G467" s="50" t="s">
        <v>2047</v>
      </c>
      <c r="H467" s="20" t="s">
        <v>33</v>
      </c>
      <c r="I467" s="21">
        <v>0</v>
      </c>
      <c r="J467" s="16" t="s">
        <v>122</v>
      </c>
      <c r="K467" s="16" t="s">
        <v>37</v>
      </c>
      <c r="L467" s="17" t="s">
        <v>966</v>
      </c>
      <c r="M467" s="16" t="s">
        <v>37</v>
      </c>
      <c r="N467" s="16" t="s">
        <v>38</v>
      </c>
      <c r="O467" s="16" t="s">
        <v>39</v>
      </c>
      <c r="P467" s="16" t="s">
        <v>40</v>
      </c>
      <c r="Q467" s="62">
        <v>796</v>
      </c>
      <c r="R467" s="20" t="s">
        <v>42</v>
      </c>
      <c r="S467" s="16">
        <v>20</v>
      </c>
      <c r="T467" s="33">
        <v>740</v>
      </c>
      <c r="U467" s="33">
        <f t="shared" si="14"/>
        <v>14800</v>
      </c>
      <c r="V467" s="22">
        <f t="shared" si="15"/>
        <v>16576</v>
      </c>
      <c r="W467" s="23"/>
      <c r="X467" s="24">
        <v>2017</v>
      </c>
      <c r="Y467" s="24"/>
      <c r="Z467" s="18"/>
      <c r="AA467" s="18"/>
      <c r="AB467" s="18"/>
      <c r="AC467" s="18"/>
    </row>
    <row r="468" spans="2:29" ht="12.75" customHeight="1" x14ac:dyDescent="0.25">
      <c r="B468" s="58" t="s">
        <v>681</v>
      </c>
      <c r="C468" s="16" t="s">
        <v>31</v>
      </c>
      <c r="D468" s="16" t="s">
        <v>169</v>
      </c>
      <c r="E468" s="50" t="s">
        <v>3046</v>
      </c>
      <c r="F468" s="94" t="s">
        <v>3047</v>
      </c>
      <c r="G468" s="50" t="s">
        <v>2048</v>
      </c>
      <c r="H468" s="20" t="s">
        <v>33</v>
      </c>
      <c r="I468" s="21">
        <v>0</v>
      </c>
      <c r="J468" s="16" t="s">
        <v>34</v>
      </c>
      <c r="K468" s="16" t="s">
        <v>123</v>
      </c>
      <c r="L468" s="17" t="s">
        <v>966</v>
      </c>
      <c r="M468" s="16" t="s">
        <v>37</v>
      </c>
      <c r="N468" s="16" t="s">
        <v>38</v>
      </c>
      <c r="O468" s="16" t="s">
        <v>39</v>
      </c>
      <c r="P468" s="16" t="s">
        <v>40</v>
      </c>
      <c r="Q468" s="62">
        <v>796</v>
      </c>
      <c r="R468" s="20" t="s">
        <v>42</v>
      </c>
      <c r="S468" s="16">
        <v>6</v>
      </c>
      <c r="T468" s="33">
        <v>4500</v>
      </c>
      <c r="U468" s="33">
        <f t="shared" si="14"/>
        <v>27000</v>
      </c>
      <c r="V468" s="22">
        <f t="shared" si="15"/>
        <v>30240.000000000004</v>
      </c>
      <c r="W468" s="23"/>
      <c r="X468" s="24">
        <v>2017</v>
      </c>
      <c r="Y468" s="24"/>
      <c r="Z468" s="18"/>
      <c r="AA468" s="18"/>
      <c r="AB468" s="18"/>
      <c r="AC468" s="18"/>
    </row>
    <row r="469" spans="2:29" ht="12.75" customHeight="1" x14ac:dyDescent="0.25">
      <c r="B469" s="58" t="s">
        <v>682</v>
      </c>
      <c r="C469" s="16" t="s">
        <v>31</v>
      </c>
      <c r="D469" s="16" t="s">
        <v>251</v>
      </c>
      <c r="E469" s="50" t="s">
        <v>2665</v>
      </c>
      <c r="F469" s="94" t="s">
        <v>2664</v>
      </c>
      <c r="G469" s="50" t="s">
        <v>2049</v>
      </c>
      <c r="H469" s="20" t="s">
        <v>33</v>
      </c>
      <c r="I469" s="21">
        <v>0</v>
      </c>
      <c r="J469" s="16" t="s">
        <v>34</v>
      </c>
      <c r="K469" s="16" t="s">
        <v>123</v>
      </c>
      <c r="L469" s="17" t="s">
        <v>966</v>
      </c>
      <c r="M469" s="16" t="s">
        <v>37</v>
      </c>
      <c r="N469" s="16" t="s">
        <v>38</v>
      </c>
      <c r="O469" s="16" t="s">
        <v>39</v>
      </c>
      <c r="P469" s="16" t="s">
        <v>40</v>
      </c>
      <c r="Q469" s="62">
        <v>796</v>
      </c>
      <c r="R469" s="20" t="s">
        <v>42</v>
      </c>
      <c r="S469" s="16">
        <v>5</v>
      </c>
      <c r="T469" s="33">
        <v>1500</v>
      </c>
      <c r="U469" s="33">
        <f t="shared" si="14"/>
        <v>7500</v>
      </c>
      <c r="V469" s="22">
        <f t="shared" si="15"/>
        <v>8400</v>
      </c>
      <c r="W469" s="23"/>
      <c r="X469" s="24">
        <v>2017</v>
      </c>
      <c r="Y469" s="24"/>
      <c r="Z469" s="18"/>
      <c r="AA469" s="18"/>
      <c r="AB469" s="18"/>
      <c r="AC469" s="18"/>
    </row>
    <row r="470" spans="2:29" ht="12.75" customHeight="1" x14ac:dyDescent="0.25">
      <c r="B470" s="58" t="s">
        <v>683</v>
      </c>
      <c r="C470" s="16" t="s">
        <v>31</v>
      </c>
      <c r="D470" s="16" t="s">
        <v>1982</v>
      </c>
      <c r="E470" s="50" t="s">
        <v>3049</v>
      </c>
      <c r="F470" s="53" t="s">
        <v>3048</v>
      </c>
      <c r="G470" s="50" t="s">
        <v>2050</v>
      </c>
      <c r="H470" s="20" t="s">
        <v>33</v>
      </c>
      <c r="I470" s="21">
        <v>0</v>
      </c>
      <c r="J470" s="16" t="s">
        <v>122</v>
      </c>
      <c r="K470" s="16" t="s">
        <v>37</v>
      </c>
      <c r="L470" s="17" t="s">
        <v>966</v>
      </c>
      <c r="M470" s="16" t="s">
        <v>37</v>
      </c>
      <c r="N470" s="16" t="s">
        <v>38</v>
      </c>
      <c r="O470" s="16" t="s">
        <v>39</v>
      </c>
      <c r="P470" s="16" t="s">
        <v>40</v>
      </c>
      <c r="Q470" s="62">
        <v>796</v>
      </c>
      <c r="R470" s="20" t="s">
        <v>42</v>
      </c>
      <c r="S470" s="16">
        <v>3</v>
      </c>
      <c r="T470" s="33">
        <v>5769</v>
      </c>
      <c r="U470" s="33">
        <f t="shared" si="14"/>
        <v>17307</v>
      </c>
      <c r="V470" s="22">
        <f t="shared" si="15"/>
        <v>19383.84</v>
      </c>
      <c r="W470" s="23"/>
      <c r="X470" s="24">
        <v>2017</v>
      </c>
      <c r="Y470" s="24"/>
      <c r="Z470" s="18"/>
      <c r="AA470" s="18"/>
      <c r="AB470" s="18"/>
      <c r="AC470" s="18"/>
    </row>
    <row r="471" spans="2:29" ht="12.75" customHeight="1" x14ac:dyDescent="0.25">
      <c r="B471" s="58" t="s">
        <v>684</v>
      </c>
      <c r="C471" s="16" t="s">
        <v>31</v>
      </c>
      <c r="D471" s="16" t="s">
        <v>1982</v>
      </c>
      <c r="E471" s="50" t="s">
        <v>3049</v>
      </c>
      <c r="F471" s="94" t="s">
        <v>3048</v>
      </c>
      <c r="G471" s="50" t="s">
        <v>2051</v>
      </c>
      <c r="H471" s="20" t="s">
        <v>33</v>
      </c>
      <c r="I471" s="21">
        <v>0</v>
      </c>
      <c r="J471" s="16" t="s">
        <v>34</v>
      </c>
      <c r="K471" s="16" t="s">
        <v>123</v>
      </c>
      <c r="L471" s="17" t="s">
        <v>966</v>
      </c>
      <c r="M471" s="16" t="s">
        <v>37</v>
      </c>
      <c r="N471" s="16" t="s">
        <v>38</v>
      </c>
      <c r="O471" s="16" t="s">
        <v>39</v>
      </c>
      <c r="P471" s="16" t="s">
        <v>40</v>
      </c>
      <c r="Q471" s="62">
        <v>796</v>
      </c>
      <c r="R471" s="20" t="s">
        <v>42</v>
      </c>
      <c r="S471" s="16">
        <v>5</v>
      </c>
      <c r="T471" s="33">
        <v>5818</v>
      </c>
      <c r="U471" s="33">
        <f t="shared" si="14"/>
        <v>29090</v>
      </c>
      <c r="V471" s="22">
        <f t="shared" si="15"/>
        <v>32580.800000000003</v>
      </c>
      <c r="W471" s="23"/>
      <c r="X471" s="24">
        <v>2017</v>
      </c>
      <c r="Y471" s="24"/>
      <c r="Z471" s="18"/>
      <c r="AA471" s="18"/>
      <c r="AB471" s="18"/>
      <c r="AC471" s="18"/>
    </row>
    <row r="472" spans="2:29" ht="12.75" customHeight="1" x14ac:dyDescent="0.25">
      <c r="B472" s="58" t="s">
        <v>685</v>
      </c>
      <c r="C472" s="16" t="s">
        <v>31</v>
      </c>
      <c r="D472" s="16" t="s">
        <v>1983</v>
      </c>
      <c r="E472" s="54" t="s">
        <v>3243</v>
      </c>
      <c r="F472" s="94" t="s">
        <v>3244</v>
      </c>
      <c r="G472" s="50" t="s">
        <v>2052</v>
      </c>
      <c r="H472" s="20" t="s">
        <v>33</v>
      </c>
      <c r="I472" s="21">
        <v>0</v>
      </c>
      <c r="J472" s="16" t="s">
        <v>34</v>
      </c>
      <c r="K472" s="16" t="s">
        <v>123</v>
      </c>
      <c r="L472" s="17" t="s">
        <v>966</v>
      </c>
      <c r="M472" s="16" t="s">
        <v>37</v>
      </c>
      <c r="N472" s="16" t="s">
        <v>38</v>
      </c>
      <c r="O472" s="16" t="s">
        <v>39</v>
      </c>
      <c r="P472" s="16" t="s">
        <v>40</v>
      </c>
      <c r="Q472" s="62">
        <v>796</v>
      </c>
      <c r="R472" s="20" t="s">
        <v>42</v>
      </c>
      <c r="S472" s="16">
        <v>5</v>
      </c>
      <c r="T472" s="33">
        <v>3436</v>
      </c>
      <c r="U472" s="33">
        <f t="shared" si="14"/>
        <v>17180</v>
      </c>
      <c r="V472" s="22">
        <f t="shared" si="15"/>
        <v>19241.600000000002</v>
      </c>
      <c r="W472" s="23"/>
      <c r="X472" s="24">
        <v>2017</v>
      </c>
      <c r="Y472" s="24"/>
      <c r="Z472" s="18"/>
      <c r="AA472" s="18"/>
      <c r="AB472" s="18"/>
      <c r="AC472" s="18"/>
    </row>
    <row r="473" spans="2:29" ht="12.75" customHeight="1" x14ac:dyDescent="0.25">
      <c r="B473" s="58" t="s">
        <v>686</v>
      </c>
      <c r="C473" s="16" t="s">
        <v>31</v>
      </c>
      <c r="D473" s="16" t="s">
        <v>251</v>
      </c>
      <c r="E473" s="50" t="s">
        <v>2665</v>
      </c>
      <c r="F473" s="50" t="s">
        <v>2664</v>
      </c>
      <c r="G473" s="50" t="s">
        <v>2053</v>
      </c>
      <c r="H473" s="20" t="s">
        <v>33</v>
      </c>
      <c r="I473" s="21">
        <v>0</v>
      </c>
      <c r="J473" s="16" t="s">
        <v>34</v>
      </c>
      <c r="K473" s="16" t="s">
        <v>123</v>
      </c>
      <c r="L473" s="17" t="s">
        <v>966</v>
      </c>
      <c r="M473" s="16" t="s">
        <v>37</v>
      </c>
      <c r="N473" s="16" t="s">
        <v>38</v>
      </c>
      <c r="O473" s="16" t="s">
        <v>39</v>
      </c>
      <c r="P473" s="16" t="s">
        <v>40</v>
      </c>
      <c r="Q473" s="62">
        <v>796</v>
      </c>
      <c r="R473" s="20" t="s">
        <v>42</v>
      </c>
      <c r="S473" s="16">
        <v>5</v>
      </c>
      <c r="T473" s="33">
        <v>2590</v>
      </c>
      <c r="U473" s="33">
        <f t="shared" si="14"/>
        <v>12950</v>
      </c>
      <c r="V473" s="22">
        <f t="shared" si="15"/>
        <v>14504.000000000002</v>
      </c>
      <c r="W473" s="23"/>
      <c r="X473" s="24">
        <v>2017</v>
      </c>
      <c r="Y473" s="24"/>
      <c r="Z473" s="18"/>
      <c r="AA473" s="18"/>
      <c r="AB473" s="18"/>
      <c r="AC473" s="18"/>
    </row>
    <row r="474" spans="2:29" ht="12.75" customHeight="1" x14ac:dyDescent="0.25">
      <c r="B474" s="58" t="s">
        <v>687</v>
      </c>
      <c r="C474" s="16" t="s">
        <v>31</v>
      </c>
      <c r="D474" s="16" t="s">
        <v>1984</v>
      </c>
      <c r="E474" s="50" t="s">
        <v>3051</v>
      </c>
      <c r="F474" s="94" t="s">
        <v>3050</v>
      </c>
      <c r="G474" s="50" t="s">
        <v>2054</v>
      </c>
      <c r="H474" s="20" t="s">
        <v>33</v>
      </c>
      <c r="I474" s="21">
        <v>0</v>
      </c>
      <c r="J474" s="16" t="s">
        <v>122</v>
      </c>
      <c r="K474" s="16" t="s">
        <v>37</v>
      </c>
      <c r="L474" s="17" t="s">
        <v>966</v>
      </c>
      <c r="M474" s="16" t="s">
        <v>37</v>
      </c>
      <c r="N474" s="16" t="s">
        <v>38</v>
      </c>
      <c r="O474" s="16" t="s">
        <v>39</v>
      </c>
      <c r="P474" s="16" t="s">
        <v>40</v>
      </c>
      <c r="Q474" s="62">
        <v>796</v>
      </c>
      <c r="R474" s="20" t="s">
        <v>42</v>
      </c>
      <c r="S474" s="16">
        <v>20</v>
      </c>
      <c r="T474" s="33">
        <v>5120</v>
      </c>
      <c r="U474" s="33">
        <f t="shared" si="14"/>
        <v>102400</v>
      </c>
      <c r="V474" s="22">
        <f t="shared" si="15"/>
        <v>114688.00000000001</v>
      </c>
      <c r="W474" s="23"/>
      <c r="X474" s="24">
        <v>2017</v>
      </c>
      <c r="Y474" s="24"/>
      <c r="Z474" s="18"/>
      <c r="AA474" s="18"/>
      <c r="AB474" s="18"/>
      <c r="AC474" s="18"/>
    </row>
    <row r="475" spans="2:29" ht="12.75" customHeight="1" x14ac:dyDescent="0.25">
      <c r="B475" s="58" t="s">
        <v>688</v>
      </c>
      <c r="C475" s="16" t="s">
        <v>31</v>
      </c>
      <c r="D475" s="16" t="s">
        <v>593</v>
      </c>
      <c r="E475" s="54" t="s">
        <v>3053</v>
      </c>
      <c r="F475" s="94" t="s">
        <v>3052</v>
      </c>
      <c r="G475" s="50" t="s">
        <v>2055</v>
      </c>
      <c r="H475" s="20" t="s">
        <v>33</v>
      </c>
      <c r="I475" s="21">
        <v>0</v>
      </c>
      <c r="J475" s="16" t="s">
        <v>34</v>
      </c>
      <c r="K475" s="16" t="s">
        <v>123</v>
      </c>
      <c r="L475" s="17" t="s">
        <v>966</v>
      </c>
      <c r="M475" s="16" t="s">
        <v>37</v>
      </c>
      <c r="N475" s="16" t="s">
        <v>38</v>
      </c>
      <c r="O475" s="16" t="s">
        <v>39</v>
      </c>
      <c r="P475" s="16" t="s">
        <v>40</v>
      </c>
      <c r="Q475" s="62">
        <v>796</v>
      </c>
      <c r="R475" s="20" t="s">
        <v>42</v>
      </c>
      <c r="S475" s="16">
        <v>20</v>
      </c>
      <c r="T475" s="33">
        <v>4160</v>
      </c>
      <c r="U475" s="33">
        <f t="shared" si="14"/>
        <v>83200</v>
      </c>
      <c r="V475" s="22">
        <f t="shared" si="15"/>
        <v>93184.000000000015</v>
      </c>
      <c r="W475" s="23"/>
      <c r="X475" s="24">
        <v>2017</v>
      </c>
      <c r="Y475" s="24"/>
      <c r="Z475" s="18"/>
      <c r="AA475" s="18"/>
      <c r="AB475" s="18"/>
      <c r="AC475" s="18"/>
    </row>
    <row r="476" spans="2:29" ht="12.75" customHeight="1" x14ac:dyDescent="0.25">
      <c r="B476" s="58" t="s">
        <v>689</v>
      </c>
      <c r="C476" s="16" t="s">
        <v>31</v>
      </c>
      <c r="D476" s="16" t="s">
        <v>1985</v>
      </c>
      <c r="E476" s="54" t="s">
        <v>3053</v>
      </c>
      <c r="F476" s="53" t="s">
        <v>3054</v>
      </c>
      <c r="G476" s="50" t="s">
        <v>2056</v>
      </c>
      <c r="H476" s="20" t="s">
        <v>33</v>
      </c>
      <c r="I476" s="21">
        <v>0</v>
      </c>
      <c r="J476" s="16" t="s">
        <v>34</v>
      </c>
      <c r="K476" s="16" t="s">
        <v>123</v>
      </c>
      <c r="L476" s="17" t="s">
        <v>966</v>
      </c>
      <c r="M476" s="16" t="s">
        <v>37</v>
      </c>
      <c r="N476" s="16" t="s">
        <v>38</v>
      </c>
      <c r="O476" s="16" t="s">
        <v>39</v>
      </c>
      <c r="P476" s="16" t="s">
        <v>40</v>
      </c>
      <c r="Q476" s="62">
        <v>796</v>
      </c>
      <c r="R476" s="20" t="s">
        <v>42</v>
      </c>
      <c r="S476" s="16">
        <v>10</v>
      </c>
      <c r="T476" s="33">
        <v>1260</v>
      </c>
      <c r="U476" s="33">
        <f t="shared" si="14"/>
        <v>12600</v>
      </c>
      <c r="V476" s="22">
        <f t="shared" si="15"/>
        <v>14112.000000000002</v>
      </c>
      <c r="W476" s="23"/>
      <c r="X476" s="24">
        <v>2017</v>
      </c>
      <c r="Y476" s="24"/>
      <c r="Z476" s="18"/>
      <c r="AA476" s="18"/>
      <c r="AB476" s="18"/>
      <c r="AC476" s="18"/>
    </row>
    <row r="477" spans="2:29" ht="12.75" customHeight="1" x14ac:dyDescent="0.25">
      <c r="B477" s="58" t="s">
        <v>690</v>
      </c>
      <c r="C477" s="16" t="s">
        <v>31</v>
      </c>
      <c r="D477" s="16" t="s">
        <v>1986</v>
      </c>
      <c r="E477" s="50" t="s">
        <v>3245</v>
      </c>
      <c r="F477" s="94" t="s">
        <v>3055</v>
      </c>
      <c r="G477" s="50" t="s">
        <v>2057</v>
      </c>
      <c r="H477" s="20" t="s">
        <v>33</v>
      </c>
      <c r="I477" s="21">
        <v>0</v>
      </c>
      <c r="J477" s="16" t="s">
        <v>122</v>
      </c>
      <c r="K477" s="16" t="s">
        <v>37</v>
      </c>
      <c r="L477" s="17" t="s">
        <v>966</v>
      </c>
      <c r="M477" s="16" t="s">
        <v>37</v>
      </c>
      <c r="N477" s="16" t="s">
        <v>38</v>
      </c>
      <c r="O477" s="16" t="s">
        <v>39</v>
      </c>
      <c r="P477" s="16" t="s">
        <v>40</v>
      </c>
      <c r="Q477" s="62">
        <v>704</v>
      </c>
      <c r="R477" s="63" t="s">
        <v>216</v>
      </c>
      <c r="S477" s="16">
        <v>2</v>
      </c>
      <c r="T477" s="33">
        <v>6650</v>
      </c>
      <c r="U477" s="33">
        <f t="shared" si="14"/>
        <v>13300</v>
      </c>
      <c r="V477" s="22">
        <f t="shared" si="15"/>
        <v>14896.000000000002</v>
      </c>
      <c r="W477" s="23"/>
      <c r="X477" s="24">
        <v>2017</v>
      </c>
      <c r="Y477" s="24"/>
      <c r="Z477" s="18"/>
      <c r="AA477" s="18"/>
      <c r="AB477" s="18"/>
      <c r="AC477" s="18"/>
    </row>
    <row r="478" spans="2:29" ht="12.75" customHeight="1" x14ac:dyDescent="0.25">
      <c r="B478" s="58" t="s">
        <v>692</v>
      </c>
      <c r="C478" s="16" t="s">
        <v>31</v>
      </c>
      <c r="D478" s="16" t="s">
        <v>1987</v>
      </c>
      <c r="E478" s="50" t="s">
        <v>3057</v>
      </c>
      <c r="F478" s="94" t="s">
        <v>3056</v>
      </c>
      <c r="G478" s="50" t="s">
        <v>2058</v>
      </c>
      <c r="H478" s="20" t="s">
        <v>33</v>
      </c>
      <c r="I478" s="21">
        <v>0</v>
      </c>
      <c r="J478" s="16" t="s">
        <v>34</v>
      </c>
      <c r="K478" s="16" t="s">
        <v>123</v>
      </c>
      <c r="L478" s="17" t="s">
        <v>966</v>
      </c>
      <c r="M478" s="16" t="s">
        <v>37</v>
      </c>
      <c r="N478" s="16" t="s">
        <v>38</v>
      </c>
      <c r="O478" s="16" t="s">
        <v>39</v>
      </c>
      <c r="P478" s="16" t="s">
        <v>40</v>
      </c>
      <c r="Q478" s="62">
        <v>796</v>
      </c>
      <c r="R478" s="20" t="s">
        <v>42</v>
      </c>
      <c r="S478" s="16">
        <v>1</v>
      </c>
      <c r="T478" s="33">
        <v>257683</v>
      </c>
      <c r="U478" s="33">
        <f t="shared" si="14"/>
        <v>257683</v>
      </c>
      <c r="V478" s="22">
        <f t="shared" si="15"/>
        <v>288604.96000000002</v>
      </c>
      <c r="W478" s="23"/>
      <c r="X478" s="24">
        <v>2017</v>
      </c>
      <c r="Y478" s="24"/>
      <c r="Z478" s="18"/>
      <c r="AA478" s="18"/>
      <c r="AB478" s="18"/>
      <c r="AC478" s="18"/>
    </row>
    <row r="479" spans="2:29" ht="12.75" customHeight="1" x14ac:dyDescent="0.25">
      <c r="B479" s="58" t="s">
        <v>693</v>
      </c>
      <c r="C479" s="16" t="s">
        <v>31</v>
      </c>
      <c r="D479" s="16" t="s">
        <v>1988</v>
      </c>
      <c r="E479" s="50" t="s">
        <v>3059</v>
      </c>
      <c r="F479" s="50" t="s">
        <v>3058</v>
      </c>
      <c r="G479" s="50" t="s">
        <v>2059</v>
      </c>
      <c r="H479" s="20" t="s">
        <v>33</v>
      </c>
      <c r="I479" s="21">
        <v>0</v>
      </c>
      <c r="J479" s="16" t="s">
        <v>34</v>
      </c>
      <c r="K479" s="16" t="s">
        <v>123</v>
      </c>
      <c r="L479" s="17" t="s">
        <v>966</v>
      </c>
      <c r="M479" s="16" t="s">
        <v>37</v>
      </c>
      <c r="N479" s="16" t="s">
        <v>38</v>
      </c>
      <c r="O479" s="16" t="s">
        <v>39</v>
      </c>
      <c r="P479" s="16" t="s">
        <v>40</v>
      </c>
      <c r="Q479" s="62">
        <v>704</v>
      </c>
      <c r="R479" s="63" t="s">
        <v>216</v>
      </c>
      <c r="S479" s="16">
        <v>1</v>
      </c>
      <c r="T479" s="33">
        <v>2310</v>
      </c>
      <c r="U479" s="33">
        <f t="shared" si="14"/>
        <v>2310</v>
      </c>
      <c r="V479" s="22">
        <f t="shared" si="15"/>
        <v>2587.2000000000003</v>
      </c>
      <c r="W479" s="23"/>
      <c r="X479" s="24">
        <v>2017</v>
      </c>
      <c r="Y479" s="24"/>
      <c r="Z479" s="18"/>
      <c r="AA479" s="18"/>
      <c r="AB479" s="18"/>
      <c r="AC479" s="18"/>
    </row>
    <row r="480" spans="2:29" ht="12.75" customHeight="1" x14ac:dyDescent="0.25">
      <c r="B480" s="58" t="s">
        <v>694</v>
      </c>
      <c r="C480" s="16" t="s">
        <v>31</v>
      </c>
      <c r="D480" s="16" t="s">
        <v>1989</v>
      </c>
      <c r="E480" s="50" t="s">
        <v>3061</v>
      </c>
      <c r="F480" s="50" t="s">
        <v>3060</v>
      </c>
      <c r="G480" s="50" t="s">
        <v>2060</v>
      </c>
      <c r="H480" s="20" t="s">
        <v>33</v>
      </c>
      <c r="I480" s="21">
        <v>0</v>
      </c>
      <c r="J480" s="16" t="s">
        <v>122</v>
      </c>
      <c r="K480" s="16" t="s">
        <v>37</v>
      </c>
      <c r="L480" s="17" t="s">
        <v>966</v>
      </c>
      <c r="M480" s="16" t="s">
        <v>37</v>
      </c>
      <c r="N480" s="16" t="s">
        <v>38</v>
      </c>
      <c r="O480" s="16" t="s">
        <v>39</v>
      </c>
      <c r="P480" s="16" t="s">
        <v>40</v>
      </c>
      <c r="Q480" s="62">
        <v>796</v>
      </c>
      <c r="R480" s="20" t="s">
        <v>42</v>
      </c>
      <c r="S480" s="16">
        <v>4</v>
      </c>
      <c r="T480" s="33">
        <v>25362</v>
      </c>
      <c r="U480" s="33">
        <f t="shared" si="14"/>
        <v>101448</v>
      </c>
      <c r="V480" s="22">
        <f t="shared" si="15"/>
        <v>113621.76000000001</v>
      </c>
      <c r="W480" s="23"/>
      <c r="X480" s="24">
        <v>2017</v>
      </c>
      <c r="Y480" s="24"/>
      <c r="Z480" s="18"/>
      <c r="AA480" s="18"/>
      <c r="AB480" s="18"/>
      <c r="AC480" s="18"/>
    </row>
    <row r="481" spans="2:29" ht="12.75" customHeight="1" x14ac:dyDescent="0.25">
      <c r="B481" s="58" t="s">
        <v>695</v>
      </c>
      <c r="C481" s="16" t="s">
        <v>31</v>
      </c>
      <c r="D481" s="16" t="s">
        <v>1990</v>
      </c>
      <c r="E481" s="50" t="s">
        <v>3063</v>
      </c>
      <c r="F481" s="94" t="s">
        <v>3062</v>
      </c>
      <c r="G481" s="50" t="s">
        <v>2061</v>
      </c>
      <c r="H481" s="20" t="s">
        <v>33</v>
      </c>
      <c r="I481" s="21">
        <v>0</v>
      </c>
      <c r="J481" s="16" t="s">
        <v>34</v>
      </c>
      <c r="K481" s="16" t="s">
        <v>123</v>
      </c>
      <c r="L481" s="17" t="s">
        <v>966</v>
      </c>
      <c r="M481" s="16" t="s">
        <v>37</v>
      </c>
      <c r="N481" s="16" t="s">
        <v>38</v>
      </c>
      <c r="O481" s="16" t="s">
        <v>39</v>
      </c>
      <c r="P481" s="16" t="s">
        <v>40</v>
      </c>
      <c r="Q481" s="62">
        <v>796</v>
      </c>
      <c r="R481" s="20" t="s">
        <v>42</v>
      </c>
      <c r="S481" s="16">
        <v>2</v>
      </c>
      <c r="T481" s="33">
        <v>58173</v>
      </c>
      <c r="U481" s="33">
        <f t="shared" si="14"/>
        <v>116346</v>
      </c>
      <c r="V481" s="22">
        <f t="shared" si="15"/>
        <v>130307.52000000002</v>
      </c>
      <c r="W481" s="23"/>
      <c r="X481" s="24">
        <v>2017</v>
      </c>
      <c r="Y481" s="24"/>
      <c r="Z481" s="18"/>
      <c r="AA481" s="18"/>
      <c r="AB481" s="18"/>
      <c r="AC481" s="18"/>
    </row>
    <row r="482" spans="2:29" ht="12.75" customHeight="1" x14ac:dyDescent="0.25">
      <c r="B482" s="58" t="s">
        <v>696</v>
      </c>
      <c r="C482" s="16" t="s">
        <v>31</v>
      </c>
      <c r="D482" s="16" t="s">
        <v>1991</v>
      </c>
      <c r="E482" s="54" t="s">
        <v>3064</v>
      </c>
      <c r="F482" s="53" t="s">
        <v>3045</v>
      </c>
      <c r="G482" s="50" t="s">
        <v>2062</v>
      </c>
      <c r="H482" s="20" t="s">
        <v>33</v>
      </c>
      <c r="I482" s="21">
        <v>0</v>
      </c>
      <c r="J482" s="16" t="s">
        <v>34</v>
      </c>
      <c r="K482" s="16" t="s">
        <v>123</v>
      </c>
      <c r="L482" s="17" t="s">
        <v>966</v>
      </c>
      <c r="M482" s="16" t="s">
        <v>37</v>
      </c>
      <c r="N482" s="16" t="s">
        <v>38</v>
      </c>
      <c r="O482" s="16" t="s">
        <v>39</v>
      </c>
      <c r="P482" s="16" t="s">
        <v>40</v>
      </c>
      <c r="Q482" s="62">
        <v>839</v>
      </c>
      <c r="R482" s="80" t="s">
        <v>49</v>
      </c>
      <c r="S482" s="16">
        <v>3</v>
      </c>
      <c r="T482" s="33">
        <v>7036</v>
      </c>
      <c r="U482" s="33">
        <f t="shared" si="14"/>
        <v>21108</v>
      </c>
      <c r="V482" s="22">
        <f t="shared" si="15"/>
        <v>23640.960000000003</v>
      </c>
      <c r="W482" s="23"/>
      <c r="X482" s="24">
        <v>2017</v>
      </c>
      <c r="Y482" s="24"/>
      <c r="Z482" s="18"/>
      <c r="AA482" s="18"/>
      <c r="AB482" s="18"/>
      <c r="AC482" s="18"/>
    </row>
    <row r="483" spans="2:29" ht="12.75" customHeight="1" x14ac:dyDescent="0.25">
      <c r="B483" s="58" t="s">
        <v>697</v>
      </c>
      <c r="C483" s="16" t="s">
        <v>31</v>
      </c>
      <c r="D483" s="16" t="s">
        <v>1992</v>
      </c>
      <c r="E483" s="50" t="s">
        <v>2543</v>
      </c>
      <c r="F483" s="50" t="s">
        <v>3065</v>
      </c>
      <c r="G483" s="50" t="s">
        <v>2063</v>
      </c>
      <c r="H483" s="20" t="s">
        <v>33</v>
      </c>
      <c r="I483" s="21">
        <v>0</v>
      </c>
      <c r="J483" s="16" t="s">
        <v>122</v>
      </c>
      <c r="K483" s="16" t="s">
        <v>37</v>
      </c>
      <c r="L483" s="17" t="s">
        <v>966</v>
      </c>
      <c r="M483" s="16" t="s">
        <v>37</v>
      </c>
      <c r="N483" s="16" t="s">
        <v>38</v>
      </c>
      <c r="O483" s="16" t="s">
        <v>39</v>
      </c>
      <c r="P483" s="16" t="s">
        <v>40</v>
      </c>
      <c r="Q483" s="62">
        <v>704</v>
      </c>
      <c r="R483" s="63" t="s">
        <v>216</v>
      </c>
      <c r="S483" s="16">
        <v>2</v>
      </c>
      <c r="T483" s="33">
        <v>3208</v>
      </c>
      <c r="U483" s="33">
        <f t="shared" si="14"/>
        <v>6416</v>
      </c>
      <c r="V483" s="22">
        <f t="shared" si="15"/>
        <v>7185.920000000001</v>
      </c>
      <c r="W483" s="23"/>
      <c r="X483" s="24">
        <v>2017</v>
      </c>
      <c r="Y483" s="24"/>
      <c r="Z483" s="18"/>
      <c r="AA483" s="18"/>
      <c r="AB483" s="18"/>
      <c r="AC483" s="18"/>
    </row>
    <row r="484" spans="2:29" ht="12.75" customHeight="1" x14ac:dyDescent="0.25">
      <c r="B484" s="58" t="s">
        <v>698</v>
      </c>
      <c r="C484" s="16" t="s">
        <v>31</v>
      </c>
      <c r="D484" s="16" t="s">
        <v>1499</v>
      </c>
      <c r="E484" s="50" t="s">
        <v>2658</v>
      </c>
      <c r="F484" s="50" t="s">
        <v>2659</v>
      </c>
      <c r="G484" s="50" t="s">
        <v>2064</v>
      </c>
      <c r="H484" s="20" t="s">
        <v>33</v>
      </c>
      <c r="I484" s="21">
        <v>0</v>
      </c>
      <c r="J484" s="16" t="s">
        <v>34</v>
      </c>
      <c r="K484" s="16" t="s">
        <v>123</v>
      </c>
      <c r="L484" s="17" t="s">
        <v>966</v>
      </c>
      <c r="M484" s="16" t="s">
        <v>37</v>
      </c>
      <c r="N484" s="16" t="s">
        <v>38</v>
      </c>
      <c r="O484" s="16" t="s">
        <v>39</v>
      </c>
      <c r="P484" s="16" t="s">
        <v>40</v>
      </c>
      <c r="Q484" s="62">
        <v>704</v>
      </c>
      <c r="R484" s="63" t="s">
        <v>216</v>
      </c>
      <c r="S484" s="16">
        <v>5</v>
      </c>
      <c r="T484" s="33">
        <v>5265</v>
      </c>
      <c r="U484" s="33">
        <f t="shared" si="14"/>
        <v>26325</v>
      </c>
      <c r="V484" s="22">
        <f t="shared" si="15"/>
        <v>29484.000000000004</v>
      </c>
      <c r="W484" s="23"/>
      <c r="X484" s="24">
        <v>2017</v>
      </c>
      <c r="Y484" s="24"/>
      <c r="Z484" s="18"/>
      <c r="AA484" s="18"/>
      <c r="AB484" s="18"/>
      <c r="AC484" s="18"/>
    </row>
    <row r="485" spans="2:29" ht="12.75" customHeight="1" x14ac:dyDescent="0.25">
      <c r="B485" s="58" t="s">
        <v>699</v>
      </c>
      <c r="C485" s="16" t="s">
        <v>31</v>
      </c>
      <c r="D485" s="16" t="s">
        <v>1496</v>
      </c>
      <c r="E485" s="50" t="s">
        <v>2655</v>
      </c>
      <c r="F485" s="50" t="s">
        <v>2654</v>
      </c>
      <c r="G485" s="50" t="s">
        <v>2064</v>
      </c>
      <c r="H485" s="20" t="s">
        <v>33</v>
      </c>
      <c r="I485" s="21">
        <v>0</v>
      </c>
      <c r="J485" s="16" t="s">
        <v>34</v>
      </c>
      <c r="K485" s="16" t="s">
        <v>123</v>
      </c>
      <c r="L485" s="17" t="s">
        <v>966</v>
      </c>
      <c r="M485" s="16" t="s">
        <v>37</v>
      </c>
      <c r="N485" s="16" t="s">
        <v>38</v>
      </c>
      <c r="O485" s="16" t="s">
        <v>39</v>
      </c>
      <c r="P485" s="16" t="s">
        <v>40</v>
      </c>
      <c r="Q485" s="62">
        <v>704</v>
      </c>
      <c r="R485" s="63" t="s">
        <v>216</v>
      </c>
      <c r="S485" s="16">
        <v>5</v>
      </c>
      <c r="T485" s="33">
        <v>4631</v>
      </c>
      <c r="U485" s="33">
        <f t="shared" si="14"/>
        <v>23155</v>
      </c>
      <c r="V485" s="22">
        <f t="shared" si="15"/>
        <v>25933.600000000002</v>
      </c>
      <c r="W485" s="23"/>
      <c r="X485" s="24">
        <v>2017</v>
      </c>
      <c r="Y485" s="24"/>
      <c r="Z485" s="18"/>
      <c r="AA485" s="18"/>
      <c r="AB485" s="18"/>
      <c r="AC485" s="18"/>
    </row>
    <row r="486" spans="2:29" ht="12.75" customHeight="1" x14ac:dyDescent="0.25">
      <c r="B486" s="58" t="s">
        <v>700</v>
      </c>
      <c r="C486" s="16" t="s">
        <v>31</v>
      </c>
      <c r="D486" s="16" t="s">
        <v>585</v>
      </c>
      <c r="E486" s="54" t="s">
        <v>3066</v>
      </c>
      <c r="F486" s="50" t="s">
        <v>3067</v>
      </c>
      <c r="G486" s="50" t="s">
        <v>2065</v>
      </c>
      <c r="H486" s="20" t="s">
        <v>33</v>
      </c>
      <c r="I486" s="21">
        <v>0</v>
      </c>
      <c r="J486" s="16" t="s">
        <v>122</v>
      </c>
      <c r="K486" s="16" t="s">
        <v>37</v>
      </c>
      <c r="L486" s="17" t="s">
        <v>966</v>
      </c>
      <c r="M486" s="16" t="s">
        <v>37</v>
      </c>
      <c r="N486" s="16" t="s">
        <v>38</v>
      </c>
      <c r="O486" s="16" t="s">
        <v>39</v>
      </c>
      <c r="P486" s="16" t="s">
        <v>40</v>
      </c>
      <c r="Q486" s="62">
        <v>704</v>
      </c>
      <c r="R486" s="63" t="s">
        <v>216</v>
      </c>
      <c r="S486" s="16">
        <v>5</v>
      </c>
      <c r="T486" s="33">
        <v>4123</v>
      </c>
      <c r="U486" s="33">
        <f t="shared" si="14"/>
        <v>20615</v>
      </c>
      <c r="V486" s="22">
        <f t="shared" si="15"/>
        <v>23088.800000000003</v>
      </c>
      <c r="W486" s="23"/>
      <c r="X486" s="24">
        <v>2017</v>
      </c>
      <c r="Y486" s="24"/>
      <c r="Z486" s="18"/>
      <c r="AA486" s="18"/>
      <c r="AB486" s="18"/>
      <c r="AC486" s="18"/>
    </row>
    <row r="487" spans="2:29" ht="12.75" customHeight="1" x14ac:dyDescent="0.25">
      <c r="B487" s="58" t="s">
        <v>701</v>
      </c>
      <c r="C487" s="16" t="s">
        <v>31</v>
      </c>
      <c r="D487" s="16" t="s">
        <v>1993</v>
      </c>
      <c r="E487" s="54" t="s">
        <v>3068</v>
      </c>
      <c r="F487" s="50" t="s">
        <v>3069</v>
      </c>
      <c r="G487" s="50" t="s">
        <v>2066</v>
      </c>
      <c r="H487" s="20" t="s">
        <v>33</v>
      </c>
      <c r="I487" s="21">
        <v>0</v>
      </c>
      <c r="J487" s="16" t="s">
        <v>34</v>
      </c>
      <c r="K487" s="16" t="s">
        <v>123</v>
      </c>
      <c r="L487" s="17" t="s">
        <v>966</v>
      </c>
      <c r="M487" s="16" t="s">
        <v>37</v>
      </c>
      <c r="N487" s="16" t="s">
        <v>38</v>
      </c>
      <c r="O487" s="16" t="s">
        <v>39</v>
      </c>
      <c r="P487" s="16" t="s">
        <v>40</v>
      </c>
      <c r="Q487" s="62">
        <v>796</v>
      </c>
      <c r="R487" s="63" t="s">
        <v>42</v>
      </c>
      <c r="S487" s="16">
        <v>5</v>
      </c>
      <c r="T487" s="33">
        <v>1255</v>
      </c>
      <c r="U487" s="33">
        <f t="shared" si="14"/>
        <v>6275</v>
      </c>
      <c r="V487" s="22">
        <f t="shared" si="15"/>
        <v>7028.0000000000009</v>
      </c>
      <c r="W487" s="23"/>
      <c r="X487" s="24">
        <v>2017</v>
      </c>
      <c r="Y487" s="24"/>
      <c r="Z487" s="18"/>
      <c r="AA487" s="18"/>
      <c r="AB487" s="18"/>
      <c r="AC487" s="18"/>
    </row>
    <row r="488" spans="2:29" ht="12.75" customHeight="1" x14ac:dyDescent="0.25">
      <c r="B488" s="58" t="s">
        <v>702</v>
      </c>
      <c r="C488" s="16" t="s">
        <v>31</v>
      </c>
      <c r="D488" s="16" t="s">
        <v>1994</v>
      </c>
      <c r="E488" s="50" t="s">
        <v>3071</v>
      </c>
      <c r="F488" s="50" t="s">
        <v>3070</v>
      </c>
      <c r="G488" s="50" t="s">
        <v>2067</v>
      </c>
      <c r="H488" s="20" t="s">
        <v>33</v>
      </c>
      <c r="I488" s="21">
        <v>0</v>
      </c>
      <c r="J488" s="16" t="s">
        <v>34</v>
      </c>
      <c r="K488" s="16" t="s">
        <v>123</v>
      </c>
      <c r="L488" s="17" t="s">
        <v>966</v>
      </c>
      <c r="M488" s="16" t="s">
        <v>37</v>
      </c>
      <c r="N488" s="16" t="s">
        <v>38</v>
      </c>
      <c r="O488" s="16" t="s">
        <v>39</v>
      </c>
      <c r="P488" s="16" t="s">
        <v>40</v>
      </c>
      <c r="Q488" s="62">
        <v>796</v>
      </c>
      <c r="R488" s="63" t="s">
        <v>42</v>
      </c>
      <c r="S488" s="16">
        <v>5</v>
      </c>
      <c r="T488" s="33">
        <v>1249</v>
      </c>
      <c r="U488" s="33">
        <f t="shared" si="14"/>
        <v>6245</v>
      </c>
      <c r="V488" s="22">
        <f t="shared" si="15"/>
        <v>6994.4000000000005</v>
      </c>
      <c r="W488" s="23"/>
      <c r="X488" s="24">
        <v>2017</v>
      </c>
      <c r="Y488" s="24"/>
      <c r="Z488" s="18"/>
      <c r="AA488" s="18"/>
      <c r="AB488" s="18"/>
      <c r="AC488" s="18"/>
    </row>
    <row r="489" spans="2:29" ht="12.75" customHeight="1" x14ac:dyDescent="0.25">
      <c r="B489" s="58" t="s">
        <v>703</v>
      </c>
      <c r="C489" s="16" t="s">
        <v>31</v>
      </c>
      <c r="D489" s="16" t="s">
        <v>1995</v>
      </c>
      <c r="E489" s="54" t="s">
        <v>2004</v>
      </c>
      <c r="F489" s="50" t="s">
        <v>3072</v>
      </c>
      <c r="G489" s="50" t="s">
        <v>2068</v>
      </c>
      <c r="H489" s="20" t="s">
        <v>33</v>
      </c>
      <c r="I489" s="21">
        <v>0</v>
      </c>
      <c r="J489" s="16" t="s">
        <v>34</v>
      </c>
      <c r="K489" s="16" t="s">
        <v>123</v>
      </c>
      <c r="L489" s="17" t="s">
        <v>966</v>
      </c>
      <c r="M489" s="16" t="s">
        <v>37</v>
      </c>
      <c r="N489" s="16" t="s">
        <v>38</v>
      </c>
      <c r="O489" s="16" t="s">
        <v>39</v>
      </c>
      <c r="P489" s="16" t="s">
        <v>40</v>
      </c>
      <c r="Q489" s="62">
        <v>796</v>
      </c>
      <c r="R489" s="63" t="s">
        <v>42</v>
      </c>
      <c r="S489" s="16">
        <v>3</v>
      </c>
      <c r="T489" s="33">
        <v>1343</v>
      </c>
      <c r="U489" s="33">
        <f t="shared" si="14"/>
        <v>4029</v>
      </c>
      <c r="V489" s="22">
        <f t="shared" si="15"/>
        <v>4512.4800000000005</v>
      </c>
      <c r="W489" s="23"/>
      <c r="X489" s="24">
        <v>2017</v>
      </c>
      <c r="Y489" s="24"/>
      <c r="Z489" s="18"/>
      <c r="AA489" s="18"/>
      <c r="AB489" s="18"/>
      <c r="AC489" s="18"/>
    </row>
    <row r="490" spans="2:29" ht="12.75" customHeight="1" x14ac:dyDescent="0.25">
      <c r="B490" s="58" t="s">
        <v>704</v>
      </c>
      <c r="C490" s="16" t="s">
        <v>31</v>
      </c>
      <c r="D490" s="16" t="s">
        <v>1996</v>
      </c>
      <c r="E490" s="50" t="s">
        <v>263</v>
      </c>
      <c r="F490" s="50" t="s">
        <v>3073</v>
      </c>
      <c r="G490" s="50" t="s">
        <v>2069</v>
      </c>
      <c r="H490" s="20" t="s">
        <v>33</v>
      </c>
      <c r="I490" s="21">
        <v>0</v>
      </c>
      <c r="J490" s="16" t="s">
        <v>122</v>
      </c>
      <c r="K490" s="16" t="s">
        <v>37</v>
      </c>
      <c r="L490" s="17" t="s">
        <v>966</v>
      </c>
      <c r="M490" s="16" t="s">
        <v>37</v>
      </c>
      <c r="N490" s="16" t="s">
        <v>38</v>
      </c>
      <c r="O490" s="16" t="s">
        <v>39</v>
      </c>
      <c r="P490" s="16" t="s">
        <v>40</v>
      </c>
      <c r="Q490" s="62">
        <v>704</v>
      </c>
      <c r="R490" s="63" t="s">
        <v>216</v>
      </c>
      <c r="S490" s="16">
        <v>1</v>
      </c>
      <c r="T490" s="33">
        <v>49223</v>
      </c>
      <c r="U490" s="33">
        <f t="shared" si="14"/>
        <v>49223</v>
      </c>
      <c r="V490" s="22">
        <f t="shared" si="15"/>
        <v>55129.760000000002</v>
      </c>
      <c r="W490" s="23"/>
      <c r="X490" s="24">
        <v>2017</v>
      </c>
      <c r="Y490" s="24"/>
      <c r="Z490" s="18"/>
      <c r="AA490" s="18"/>
      <c r="AB490" s="18"/>
      <c r="AC490" s="18"/>
    </row>
    <row r="491" spans="2:29" ht="12.75" customHeight="1" x14ac:dyDescent="0.25">
      <c r="B491" s="58" t="s">
        <v>705</v>
      </c>
      <c r="C491" s="16" t="s">
        <v>31</v>
      </c>
      <c r="D491" s="16" t="s">
        <v>491</v>
      </c>
      <c r="E491" s="54" t="s">
        <v>3074</v>
      </c>
      <c r="F491" s="50" t="s">
        <v>3075</v>
      </c>
      <c r="G491" s="50" t="s">
        <v>2070</v>
      </c>
      <c r="H491" s="20" t="s">
        <v>33</v>
      </c>
      <c r="I491" s="21">
        <v>0</v>
      </c>
      <c r="J491" s="16" t="s">
        <v>34</v>
      </c>
      <c r="K491" s="16" t="s">
        <v>123</v>
      </c>
      <c r="L491" s="17" t="s">
        <v>966</v>
      </c>
      <c r="M491" s="16" t="s">
        <v>37</v>
      </c>
      <c r="N491" s="16" t="s">
        <v>38</v>
      </c>
      <c r="O491" s="16" t="s">
        <v>39</v>
      </c>
      <c r="P491" s="16" t="s">
        <v>40</v>
      </c>
      <c r="Q491" s="62">
        <v>796</v>
      </c>
      <c r="R491" s="63" t="s">
        <v>42</v>
      </c>
      <c r="S491" s="16">
        <v>4</v>
      </c>
      <c r="T491" s="33">
        <v>6945</v>
      </c>
      <c r="U491" s="33">
        <f t="shared" si="14"/>
        <v>27780</v>
      </c>
      <c r="V491" s="22">
        <f t="shared" si="15"/>
        <v>31113.600000000002</v>
      </c>
      <c r="W491" s="23"/>
      <c r="X491" s="24">
        <v>2017</v>
      </c>
      <c r="Y491" s="24"/>
      <c r="Z491" s="18"/>
      <c r="AA491" s="18"/>
      <c r="AB491" s="18"/>
      <c r="AC491" s="18"/>
    </row>
    <row r="492" spans="2:29" ht="12.75" customHeight="1" x14ac:dyDescent="0.25">
      <c r="B492" s="58" t="s">
        <v>706</v>
      </c>
      <c r="C492" s="16" t="s">
        <v>31</v>
      </c>
      <c r="D492" s="16" t="s">
        <v>1997</v>
      </c>
      <c r="E492" s="54" t="s">
        <v>3077</v>
      </c>
      <c r="F492" s="50" t="s">
        <v>3076</v>
      </c>
      <c r="G492" s="50" t="s">
        <v>2071</v>
      </c>
      <c r="H492" s="20" t="s">
        <v>33</v>
      </c>
      <c r="I492" s="21">
        <v>0</v>
      </c>
      <c r="J492" s="16" t="s">
        <v>34</v>
      </c>
      <c r="K492" s="16" t="s">
        <v>123</v>
      </c>
      <c r="L492" s="17" t="s">
        <v>966</v>
      </c>
      <c r="M492" s="16" t="s">
        <v>37</v>
      </c>
      <c r="N492" s="16" t="s">
        <v>38</v>
      </c>
      <c r="O492" s="16" t="s">
        <v>39</v>
      </c>
      <c r="P492" s="16" t="s">
        <v>40</v>
      </c>
      <c r="Q492" s="62">
        <v>796</v>
      </c>
      <c r="R492" s="63" t="s">
        <v>42</v>
      </c>
      <c r="S492" s="16">
        <v>4</v>
      </c>
      <c r="T492" s="33">
        <v>1097</v>
      </c>
      <c r="U492" s="33">
        <f t="shared" si="14"/>
        <v>4388</v>
      </c>
      <c r="V492" s="22">
        <f t="shared" si="15"/>
        <v>4914.5600000000004</v>
      </c>
      <c r="W492" s="23"/>
      <c r="X492" s="24">
        <v>2017</v>
      </c>
      <c r="Y492" s="24"/>
      <c r="Z492" s="18"/>
      <c r="AA492" s="18"/>
      <c r="AB492" s="18"/>
      <c r="AC492" s="18"/>
    </row>
    <row r="493" spans="2:29" ht="12.75" customHeight="1" x14ac:dyDescent="0.25">
      <c r="B493" s="58" t="s">
        <v>708</v>
      </c>
      <c r="C493" s="16" t="s">
        <v>31</v>
      </c>
      <c r="D493" s="16" t="s">
        <v>1998</v>
      </c>
      <c r="E493" s="54" t="s">
        <v>3079</v>
      </c>
      <c r="F493" s="50" t="s">
        <v>3078</v>
      </c>
      <c r="G493" s="50" t="s">
        <v>2072</v>
      </c>
      <c r="H493" s="20" t="s">
        <v>33</v>
      </c>
      <c r="I493" s="21">
        <v>0</v>
      </c>
      <c r="J493" s="16" t="s">
        <v>34</v>
      </c>
      <c r="K493" s="16" t="s">
        <v>123</v>
      </c>
      <c r="L493" s="17" t="s">
        <v>966</v>
      </c>
      <c r="M493" s="16" t="s">
        <v>37</v>
      </c>
      <c r="N493" s="16" t="s">
        <v>38</v>
      </c>
      <c r="O493" s="16" t="s">
        <v>39</v>
      </c>
      <c r="P493" s="16" t="s">
        <v>40</v>
      </c>
      <c r="Q493" s="62">
        <v>796</v>
      </c>
      <c r="R493" s="63" t="s">
        <v>42</v>
      </c>
      <c r="S493" s="16">
        <v>8</v>
      </c>
      <c r="T493" s="33">
        <v>1097</v>
      </c>
      <c r="U493" s="33">
        <f t="shared" si="14"/>
        <v>8776</v>
      </c>
      <c r="V493" s="22">
        <f t="shared" si="15"/>
        <v>9829.1200000000008</v>
      </c>
      <c r="W493" s="23"/>
      <c r="X493" s="24">
        <v>2017</v>
      </c>
      <c r="Y493" s="24"/>
      <c r="Z493" s="18"/>
      <c r="AA493" s="18"/>
      <c r="AB493" s="18"/>
      <c r="AC493" s="18"/>
    </row>
    <row r="494" spans="2:29" ht="12.75" customHeight="1" x14ac:dyDescent="0.25">
      <c r="B494" s="58" t="s">
        <v>709</v>
      </c>
      <c r="C494" s="16" t="s">
        <v>31</v>
      </c>
      <c r="D494" s="16" t="s">
        <v>1383</v>
      </c>
      <c r="E494" s="54" t="s">
        <v>3081</v>
      </c>
      <c r="F494" s="50" t="s">
        <v>3080</v>
      </c>
      <c r="G494" s="50" t="s">
        <v>2073</v>
      </c>
      <c r="H494" s="20" t="s">
        <v>33</v>
      </c>
      <c r="I494" s="21">
        <v>0</v>
      </c>
      <c r="J494" s="16" t="s">
        <v>122</v>
      </c>
      <c r="K494" s="16" t="s">
        <v>37</v>
      </c>
      <c r="L494" s="17" t="s">
        <v>966</v>
      </c>
      <c r="M494" s="16" t="s">
        <v>37</v>
      </c>
      <c r="N494" s="16" t="s">
        <v>38</v>
      </c>
      <c r="O494" s="16" t="s">
        <v>39</v>
      </c>
      <c r="P494" s="16" t="s">
        <v>40</v>
      </c>
      <c r="Q494" s="62">
        <v>796</v>
      </c>
      <c r="R494" s="63" t="s">
        <v>42</v>
      </c>
      <c r="S494" s="16">
        <v>8</v>
      </c>
      <c r="T494" s="33">
        <v>1423</v>
      </c>
      <c r="U494" s="33">
        <f t="shared" si="14"/>
        <v>11384</v>
      </c>
      <c r="V494" s="22">
        <f t="shared" si="15"/>
        <v>12750.080000000002</v>
      </c>
      <c r="W494" s="23"/>
      <c r="X494" s="24">
        <v>2017</v>
      </c>
      <c r="Y494" s="24"/>
      <c r="Z494" s="18"/>
      <c r="AA494" s="18"/>
      <c r="AB494" s="18"/>
      <c r="AC494" s="18"/>
    </row>
    <row r="495" spans="2:29" ht="12.75" customHeight="1" x14ac:dyDescent="0.25">
      <c r="B495" s="58" t="s">
        <v>710</v>
      </c>
      <c r="C495" s="16" t="s">
        <v>31</v>
      </c>
      <c r="D495" s="16" t="s">
        <v>260</v>
      </c>
      <c r="E495" s="54" t="s">
        <v>2859</v>
      </c>
      <c r="F495" s="50" t="s">
        <v>2860</v>
      </c>
      <c r="G495" s="50" t="s">
        <v>2074</v>
      </c>
      <c r="H495" s="20" t="s">
        <v>33</v>
      </c>
      <c r="I495" s="21">
        <v>0</v>
      </c>
      <c r="J495" s="16" t="s">
        <v>34</v>
      </c>
      <c r="K495" s="16" t="s">
        <v>123</v>
      </c>
      <c r="L495" s="17" t="s">
        <v>966</v>
      </c>
      <c r="M495" s="16" t="s">
        <v>37</v>
      </c>
      <c r="N495" s="16" t="s">
        <v>38</v>
      </c>
      <c r="O495" s="16" t="s">
        <v>39</v>
      </c>
      <c r="P495" s="16" t="s">
        <v>40</v>
      </c>
      <c r="Q495" s="62">
        <v>796</v>
      </c>
      <c r="R495" s="63" t="s">
        <v>42</v>
      </c>
      <c r="S495" s="16">
        <v>1</v>
      </c>
      <c r="T495" s="33">
        <v>12000</v>
      </c>
      <c r="U495" s="33">
        <f t="shared" si="14"/>
        <v>12000</v>
      </c>
      <c r="V495" s="22">
        <f t="shared" si="15"/>
        <v>13440.000000000002</v>
      </c>
      <c r="W495" s="23"/>
      <c r="X495" s="24">
        <v>2017</v>
      </c>
      <c r="Y495" s="24"/>
      <c r="Z495" s="18"/>
      <c r="AA495" s="18"/>
      <c r="AB495" s="18"/>
      <c r="AC495" s="18"/>
    </row>
    <row r="496" spans="2:29" ht="12.75" customHeight="1" x14ac:dyDescent="0.25">
      <c r="B496" s="58" t="s">
        <v>711</v>
      </c>
      <c r="C496" s="16" t="s">
        <v>31</v>
      </c>
      <c r="D496" s="16" t="s">
        <v>1999</v>
      </c>
      <c r="E496" s="50" t="s">
        <v>3083</v>
      </c>
      <c r="F496" s="50" t="s">
        <v>3082</v>
      </c>
      <c r="G496" s="50" t="s">
        <v>2075</v>
      </c>
      <c r="H496" s="20" t="s">
        <v>33</v>
      </c>
      <c r="I496" s="21">
        <v>0</v>
      </c>
      <c r="J496" s="16" t="s">
        <v>34</v>
      </c>
      <c r="K496" s="16" t="s">
        <v>123</v>
      </c>
      <c r="L496" s="17" t="s">
        <v>966</v>
      </c>
      <c r="M496" s="16" t="s">
        <v>37</v>
      </c>
      <c r="N496" s="16" t="s">
        <v>38</v>
      </c>
      <c r="O496" s="16" t="s">
        <v>39</v>
      </c>
      <c r="P496" s="16" t="s">
        <v>40</v>
      </c>
      <c r="Q496" s="62">
        <v>796</v>
      </c>
      <c r="R496" s="63" t="s">
        <v>42</v>
      </c>
      <c r="S496" s="16">
        <v>1</v>
      </c>
      <c r="T496" s="33">
        <v>55832</v>
      </c>
      <c r="U496" s="33">
        <f t="shared" si="14"/>
        <v>55832</v>
      </c>
      <c r="V496" s="22">
        <f t="shared" si="15"/>
        <v>62531.840000000004</v>
      </c>
      <c r="W496" s="23"/>
      <c r="X496" s="24">
        <v>2017</v>
      </c>
      <c r="Y496" s="24"/>
      <c r="Z496" s="18"/>
      <c r="AA496" s="18"/>
      <c r="AB496" s="18"/>
      <c r="AC496" s="18"/>
    </row>
    <row r="497" spans="1:39" s="15" customFormat="1" ht="12.75" customHeight="1" x14ac:dyDescent="0.25">
      <c r="A497" s="14"/>
      <c r="B497" s="58" t="s">
        <v>712</v>
      </c>
      <c r="C497" s="16" t="s">
        <v>31</v>
      </c>
      <c r="D497" s="16" t="s">
        <v>2076</v>
      </c>
      <c r="E497" s="50" t="s">
        <v>3084</v>
      </c>
      <c r="F497" s="94" t="s">
        <v>3086</v>
      </c>
      <c r="G497" s="50" t="s">
        <v>2136</v>
      </c>
      <c r="H497" s="20" t="s">
        <v>33</v>
      </c>
      <c r="I497" s="21">
        <v>0</v>
      </c>
      <c r="J497" s="16" t="s">
        <v>122</v>
      </c>
      <c r="K497" s="16" t="s">
        <v>37</v>
      </c>
      <c r="L497" s="17" t="s">
        <v>972</v>
      </c>
      <c r="M497" s="16" t="s">
        <v>37</v>
      </c>
      <c r="N497" s="16" t="s">
        <v>38</v>
      </c>
      <c r="O497" s="16" t="s">
        <v>39</v>
      </c>
      <c r="P497" s="16" t="s">
        <v>40</v>
      </c>
      <c r="Q497" s="62">
        <v>796</v>
      </c>
      <c r="R497" s="63" t="s">
        <v>42</v>
      </c>
      <c r="S497" s="16">
        <v>50</v>
      </c>
      <c r="T497" s="33">
        <v>235</v>
      </c>
      <c r="U497" s="33">
        <f t="shared" si="14"/>
        <v>11750</v>
      </c>
      <c r="V497" s="22">
        <f t="shared" si="15"/>
        <v>13160.000000000002</v>
      </c>
      <c r="W497" s="23"/>
      <c r="X497" s="24">
        <v>2017</v>
      </c>
      <c r="Y497" s="24"/>
      <c r="Z497" s="18"/>
      <c r="AA497" s="18"/>
      <c r="AB497" s="18"/>
      <c r="AC497" s="18"/>
      <c r="AD497" s="14"/>
      <c r="AE497" s="14"/>
      <c r="AF497" s="14"/>
      <c r="AG497" s="14"/>
      <c r="AH497" s="14"/>
      <c r="AI497" s="14"/>
      <c r="AJ497" s="14"/>
      <c r="AK497" s="14"/>
      <c r="AL497" s="14"/>
      <c r="AM497" s="14"/>
    </row>
    <row r="498" spans="1:39" ht="12.75" customHeight="1" x14ac:dyDescent="0.25">
      <c r="B498" s="58" t="s">
        <v>713</v>
      </c>
      <c r="C498" s="16" t="s">
        <v>31</v>
      </c>
      <c r="D498" s="16" t="s">
        <v>2076</v>
      </c>
      <c r="E498" s="50" t="s">
        <v>3084</v>
      </c>
      <c r="F498" s="94" t="s">
        <v>3085</v>
      </c>
      <c r="G498" s="50" t="s">
        <v>2137</v>
      </c>
      <c r="H498" s="20" t="s">
        <v>33</v>
      </c>
      <c r="I498" s="21">
        <v>0</v>
      </c>
      <c r="J498" s="16" t="s">
        <v>34</v>
      </c>
      <c r="K498" s="16" t="s">
        <v>123</v>
      </c>
      <c r="L498" s="17" t="s">
        <v>972</v>
      </c>
      <c r="M498" s="16" t="s">
        <v>37</v>
      </c>
      <c r="N498" s="16" t="s">
        <v>38</v>
      </c>
      <c r="O498" s="16" t="s">
        <v>39</v>
      </c>
      <c r="P498" s="16" t="s">
        <v>40</v>
      </c>
      <c r="Q498" s="62">
        <v>796</v>
      </c>
      <c r="R498" s="63" t="s">
        <v>42</v>
      </c>
      <c r="S498" s="16">
        <v>50</v>
      </c>
      <c r="T498" s="33">
        <v>243</v>
      </c>
      <c r="U498" s="33">
        <f t="shared" si="14"/>
        <v>12150</v>
      </c>
      <c r="V498" s="22">
        <f t="shared" si="15"/>
        <v>13608.000000000002</v>
      </c>
      <c r="W498" s="23"/>
      <c r="X498" s="24">
        <v>2017</v>
      </c>
      <c r="Y498" s="24"/>
      <c r="Z498" s="18"/>
      <c r="AA498" s="18"/>
      <c r="AB498" s="18"/>
      <c r="AC498" s="18"/>
    </row>
    <row r="499" spans="1:39" ht="12.75" customHeight="1" x14ac:dyDescent="0.25">
      <c r="B499" s="58" t="s">
        <v>714</v>
      </c>
      <c r="C499" s="16" t="s">
        <v>31</v>
      </c>
      <c r="D499" s="16" t="s">
        <v>2077</v>
      </c>
      <c r="E499" s="50" t="s">
        <v>3087</v>
      </c>
      <c r="F499" s="53" t="s">
        <v>3085</v>
      </c>
      <c r="G499" s="50" t="s">
        <v>2138</v>
      </c>
      <c r="H499" s="20" t="s">
        <v>33</v>
      </c>
      <c r="I499" s="21">
        <v>0</v>
      </c>
      <c r="J499" s="16" t="s">
        <v>34</v>
      </c>
      <c r="K499" s="16" t="s">
        <v>123</v>
      </c>
      <c r="L499" s="17" t="s">
        <v>972</v>
      </c>
      <c r="M499" s="16" t="s">
        <v>37</v>
      </c>
      <c r="N499" s="16" t="s">
        <v>38</v>
      </c>
      <c r="O499" s="16" t="s">
        <v>39</v>
      </c>
      <c r="P499" s="16" t="s">
        <v>40</v>
      </c>
      <c r="Q499" s="62">
        <v>796</v>
      </c>
      <c r="R499" s="63" t="s">
        <v>42</v>
      </c>
      <c r="S499" s="16">
        <v>50</v>
      </c>
      <c r="T499" s="33">
        <v>170</v>
      </c>
      <c r="U499" s="33">
        <f t="shared" si="14"/>
        <v>8500</v>
      </c>
      <c r="V499" s="22">
        <f t="shared" si="15"/>
        <v>9520</v>
      </c>
      <c r="W499" s="23"/>
      <c r="X499" s="24">
        <v>2017</v>
      </c>
      <c r="Y499" s="24"/>
      <c r="Z499" s="18"/>
      <c r="AA499" s="18"/>
      <c r="AB499" s="18"/>
      <c r="AC499" s="18"/>
    </row>
    <row r="500" spans="1:39" ht="12.75" customHeight="1" x14ac:dyDescent="0.25">
      <c r="B500" s="58" t="s">
        <v>715</v>
      </c>
      <c r="C500" s="16" t="s">
        <v>31</v>
      </c>
      <c r="D500" s="16" t="s">
        <v>2078</v>
      </c>
      <c r="E500" s="54" t="s">
        <v>3089</v>
      </c>
      <c r="F500" s="94" t="s">
        <v>3088</v>
      </c>
      <c r="G500" s="50" t="s">
        <v>2102</v>
      </c>
      <c r="H500" s="20" t="s">
        <v>33</v>
      </c>
      <c r="I500" s="21">
        <v>0</v>
      </c>
      <c r="J500" s="16" t="s">
        <v>122</v>
      </c>
      <c r="K500" s="16" t="s">
        <v>37</v>
      </c>
      <c r="L500" s="17" t="s">
        <v>972</v>
      </c>
      <c r="M500" s="16" t="s">
        <v>37</v>
      </c>
      <c r="N500" s="16" t="s">
        <v>38</v>
      </c>
      <c r="O500" s="16" t="s">
        <v>39</v>
      </c>
      <c r="P500" s="16" t="s">
        <v>40</v>
      </c>
      <c r="Q500" s="62">
        <v>796</v>
      </c>
      <c r="R500" s="63" t="s">
        <v>42</v>
      </c>
      <c r="S500" s="16">
        <v>50</v>
      </c>
      <c r="T500" s="33">
        <v>867</v>
      </c>
      <c r="U500" s="33">
        <f t="shared" si="14"/>
        <v>43350</v>
      </c>
      <c r="V500" s="22">
        <f t="shared" si="15"/>
        <v>48552.000000000007</v>
      </c>
      <c r="W500" s="23"/>
      <c r="X500" s="24">
        <v>2017</v>
      </c>
      <c r="Y500" s="24"/>
      <c r="Z500" s="18"/>
      <c r="AA500" s="18"/>
      <c r="AB500" s="18"/>
      <c r="AC500" s="18"/>
    </row>
    <row r="501" spans="1:39" ht="12.75" customHeight="1" x14ac:dyDescent="0.25">
      <c r="B501" s="58" t="s">
        <v>716</v>
      </c>
      <c r="C501" s="16" t="s">
        <v>31</v>
      </c>
      <c r="D501" s="16" t="s">
        <v>2078</v>
      </c>
      <c r="E501" s="54" t="s">
        <v>3089</v>
      </c>
      <c r="F501" s="94" t="s">
        <v>3088</v>
      </c>
      <c r="G501" s="50" t="s">
        <v>2103</v>
      </c>
      <c r="H501" s="20" t="s">
        <v>33</v>
      </c>
      <c r="I501" s="21">
        <v>0</v>
      </c>
      <c r="J501" s="16" t="s">
        <v>34</v>
      </c>
      <c r="K501" s="16" t="s">
        <v>123</v>
      </c>
      <c r="L501" s="17" t="s">
        <v>972</v>
      </c>
      <c r="M501" s="16" t="s">
        <v>37</v>
      </c>
      <c r="N501" s="16" t="s">
        <v>38</v>
      </c>
      <c r="O501" s="16" t="s">
        <v>39</v>
      </c>
      <c r="P501" s="16" t="s">
        <v>40</v>
      </c>
      <c r="Q501" s="62">
        <v>796</v>
      </c>
      <c r="R501" s="63" t="s">
        <v>42</v>
      </c>
      <c r="S501" s="16">
        <v>50</v>
      </c>
      <c r="T501" s="33">
        <v>739</v>
      </c>
      <c r="U501" s="33">
        <f t="shared" si="14"/>
        <v>36950</v>
      </c>
      <c r="V501" s="22">
        <f t="shared" si="15"/>
        <v>41384.000000000007</v>
      </c>
      <c r="W501" s="23"/>
      <c r="X501" s="24">
        <v>2017</v>
      </c>
      <c r="Y501" s="24"/>
      <c r="Z501" s="18"/>
      <c r="AA501" s="18"/>
      <c r="AB501" s="18"/>
      <c r="AC501" s="18"/>
    </row>
    <row r="502" spans="1:39" ht="12.75" customHeight="1" x14ac:dyDescent="0.25">
      <c r="B502" s="58" t="s">
        <v>717</v>
      </c>
      <c r="C502" s="16" t="s">
        <v>31</v>
      </c>
      <c r="D502" s="16" t="s">
        <v>665</v>
      </c>
      <c r="E502" s="50" t="s">
        <v>3090</v>
      </c>
      <c r="F502" s="94" t="s">
        <v>3091</v>
      </c>
      <c r="G502" s="50" t="s">
        <v>2104</v>
      </c>
      <c r="H502" s="20" t="s">
        <v>33</v>
      </c>
      <c r="I502" s="21">
        <v>0</v>
      </c>
      <c r="J502" s="16" t="s">
        <v>34</v>
      </c>
      <c r="K502" s="16" t="s">
        <v>123</v>
      </c>
      <c r="L502" s="17" t="s">
        <v>972</v>
      </c>
      <c r="M502" s="16" t="s">
        <v>37</v>
      </c>
      <c r="N502" s="16" t="s">
        <v>38</v>
      </c>
      <c r="O502" s="16" t="s">
        <v>39</v>
      </c>
      <c r="P502" s="16" t="s">
        <v>40</v>
      </c>
      <c r="Q502" s="62">
        <v>704</v>
      </c>
      <c r="R502" s="63" t="s">
        <v>216</v>
      </c>
      <c r="S502" s="16">
        <v>1</v>
      </c>
      <c r="T502" s="33">
        <v>9202</v>
      </c>
      <c r="U502" s="33">
        <f t="shared" si="14"/>
        <v>9202</v>
      </c>
      <c r="V502" s="22">
        <f t="shared" si="15"/>
        <v>10306.240000000002</v>
      </c>
      <c r="W502" s="23"/>
      <c r="X502" s="24">
        <v>2017</v>
      </c>
      <c r="Y502" s="24"/>
      <c r="Z502" s="18"/>
      <c r="AA502" s="18"/>
      <c r="AB502" s="18"/>
      <c r="AC502" s="18"/>
    </row>
    <row r="503" spans="1:39" ht="12.75" customHeight="1" x14ac:dyDescent="0.25">
      <c r="B503" s="58" t="s">
        <v>718</v>
      </c>
      <c r="C503" s="16" t="s">
        <v>31</v>
      </c>
      <c r="D503" s="16" t="s">
        <v>657</v>
      </c>
      <c r="E503" s="54" t="s">
        <v>658</v>
      </c>
      <c r="F503" s="94" t="s">
        <v>3092</v>
      </c>
      <c r="G503" s="50" t="s">
        <v>2105</v>
      </c>
      <c r="H503" s="20" t="s">
        <v>33</v>
      </c>
      <c r="I503" s="21">
        <v>0</v>
      </c>
      <c r="J503" s="16" t="s">
        <v>34</v>
      </c>
      <c r="K503" s="16" t="s">
        <v>123</v>
      </c>
      <c r="L503" s="17" t="s">
        <v>972</v>
      </c>
      <c r="M503" s="16" t="s">
        <v>37</v>
      </c>
      <c r="N503" s="16" t="s">
        <v>38</v>
      </c>
      <c r="O503" s="16" t="s">
        <v>39</v>
      </c>
      <c r="P503" s="16" t="s">
        <v>40</v>
      </c>
      <c r="Q503" s="62">
        <v>796</v>
      </c>
      <c r="R503" s="20" t="s">
        <v>42</v>
      </c>
      <c r="S503" s="16">
        <v>2</v>
      </c>
      <c r="T503" s="33">
        <v>9317</v>
      </c>
      <c r="U503" s="33">
        <f t="shared" si="14"/>
        <v>18634</v>
      </c>
      <c r="V503" s="22">
        <f t="shared" si="15"/>
        <v>20870.080000000002</v>
      </c>
      <c r="W503" s="23"/>
      <c r="X503" s="24">
        <v>2017</v>
      </c>
      <c r="Y503" s="24"/>
      <c r="Z503" s="18"/>
      <c r="AA503" s="18"/>
      <c r="AB503" s="18"/>
      <c r="AC503" s="18"/>
    </row>
    <row r="504" spans="1:39" ht="12.75" customHeight="1" x14ac:dyDescent="0.25">
      <c r="B504" s="58" t="s">
        <v>719</v>
      </c>
      <c r="C504" s="16" t="s">
        <v>31</v>
      </c>
      <c r="D504" s="16" t="s">
        <v>657</v>
      </c>
      <c r="E504" s="54" t="s">
        <v>658</v>
      </c>
      <c r="F504" s="94" t="s">
        <v>3092</v>
      </c>
      <c r="G504" s="50" t="s">
        <v>2106</v>
      </c>
      <c r="H504" s="20" t="s">
        <v>33</v>
      </c>
      <c r="I504" s="21">
        <v>0</v>
      </c>
      <c r="J504" s="16" t="s">
        <v>34</v>
      </c>
      <c r="K504" s="16" t="s">
        <v>123</v>
      </c>
      <c r="L504" s="17" t="s">
        <v>972</v>
      </c>
      <c r="M504" s="16" t="s">
        <v>37</v>
      </c>
      <c r="N504" s="16" t="s">
        <v>38</v>
      </c>
      <c r="O504" s="16" t="s">
        <v>39</v>
      </c>
      <c r="P504" s="16" t="s">
        <v>40</v>
      </c>
      <c r="Q504" s="62">
        <v>796</v>
      </c>
      <c r="R504" s="20" t="s">
        <v>42</v>
      </c>
      <c r="S504" s="16">
        <v>2</v>
      </c>
      <c r="T504" s="33">
        <v>7898</v>
      </c>
      <c r="U504" s="33">
        <f t="shared" si="14"/>
        <v>15796</v>
      </c>
      <c r="V504" s="22">
        <f t="shared" si="15"/>
        <v>17691.52</v>
      </c>
      <c r="W504" s="23"/>
      <c r="X504" s="24">
        <v>2017</v>
      </c>
      <c r="Y504" s="24"/>
      <c r="Z504" s="18"/>
      <c r="AA504" s="18"/>
      <c r="AB504" s="18"/>
      <c r="AC504" s="18"/>
    </row>
    <row r="505" spans="1:39" ht="12.75" customHeight="1" x14ac:dyDescent="0.25">
      <c r="B505" s="58" t="s">
        <v>720</v>
      </c>
      <c r="C505" s="16" t="s">
        <v>31</v>
      </c>
      <c r="D505" s="16" t="s">
        <v>2079</v>
      </c>
      <c r="E505" s="50" t="s">
        <v>3094</v>
      </c>
      <c r="F505" s="94" t="s">
        <v>3093</v>
      </c>
      <c r="G505" s="50" t="s">
        <v>2107</v>
      </c>
      <c r="H505" s="20" t="s">
        <v>33</v>
      </c>
      <c r="I505" s="21">
        <v>0</v>
      </c>
      <c r="J505" s="16" t="s">
        <v>122</v>
      </c>
      <c r="K505" s="16" t="s">
        <v>37</v>
      </c>
      <c r="L505" s="17" t="s">
        <v>972</v>
      </c>
      <c r="M505" s="16" t="s">
        <v>37</v>
      </c>
      <c r="N505" s="16" t="s">
        <v>38</v>
      </c>
      <c r="O505" s="16" t="s">
        <v>39</v>
      </c>
      <c r="P505" s="16" t="s">
        <v>40</v>
      </c>
      <c r="Q505" s="62">
        <v>704</v>
      </c>
      <c r="R505" s="63" t="s">
        <v>216</v>
      </c>
      <c r="S505" s="16">
        <v>3</v>
      </c>
      <c r="T505" s="33">
        <v>2646</v>
      </c>
      <c r="U505" s="33">
        <f t="shared" si="14"/>
        <v>7938</v>
      </c>
      <c r="V505" s="22">
        <f t="shared" si="15"/>
        <v>8890.5600000000013</v>
      </c>
      <c r="W505" s="23"/>
      <c r="X505" s="24">
        <v>2017</v>
      </c>
      <c r="Y505" s="24"/>
      <c r="Z505" s="18"/>
      <c r="AA505" s="18"/>
      <c r="AB505" s="18"/>
      <c r="AC505" s="18"/>
    </row>
    <row r="506" spans="1:39" ht="12.75" customHeight="1" x14ac:dyDescent="0.25">
      <c r="B506" s="58" t="s">
        <v>722</v>
      </c>
      <c r="C506" s="16" t="s">
        <v>31</v>
      </c>
      <c r="D506" s="16" t="s">
        <v>2080</v>
      </c>
      <c r="E506" s="50" t="s">
        <v>3096</v>
      </c>
      <c r="F506" s="94" t="s">
        <v>3095</v>
      </c>
      <c r="G506" s="50" t="s">
        <v>2108</v>
      </c>
      <c r="H506" s="20" t="s">
        <v>33</v>
      </c>
      <c r="I506" s="21">
        <v>0</v>
      </c>
      <c r="J506" s="16" t="s">
        <v>34</v>
      </c>
      <c r="K506" s="16" t="s">
        <v>123</v>
      </c>
      <c r="L506" s="17" t="s">
        <v>972</v>
      </c>
      <c r="M506" s="16" t="s">
        <v>37</v>
      </c>
      <c r="N506" s="16" t="s">
        <v>38</v>
      </c>
      <c r="O506" s="16" t="s">
        <v>39</v>
      </c>
      <c r="P506" s="16" t="s">
        <v>40</v>
      </c>
      <c r="Q506" s="62">
        <v>796</v>
      </c>
      <c r="R506" s="20" t="s">
        <v>42</v>
      </c>
      <c r="S506" s="16">
        <v>1</v>
      </c>
      <c r="T506" s="33">
        <v>36484</v>
      </c>
      <c r="U506" s="33">
        <f t="shared" si="14"/>
        <v>36484</v>
      </c>
      <c r="V506" s="22">
        <f t="shared" si="15"/>
        <v>40862.080000000002</v>
      </c>
      <c r="W506" s="23"/>
      <c r="X506" s="24">
        <v>2017</v>
      </c>
      <c r="Y506" s="24"/>
      <c r="Z506" s="18"/>
      <c r="AA506" s="18"/>
      <c r="AB506" s="18"/>
      <c r="AC506" s="18"/>
    </row>
    <row r="507" spans="1:39" ht="12.75" customHeight="1" x14ac:dyDescent="0.25">
      <c r="B507" s="58" t="s">
        <v>723</v>
      </c>
      <c r="C507" s="16" t="s">
        <v>31</v>
      </c>
      <c r="D507" s="16" t="s">
        <v>2081</v>
      </c>
      <c r="E507" s="50" t="s">
        <v>2101</v>
      </c>
      <c r="F507" s="94" t="s">
        <v>3097</v>
      </c>
      <c r="G507" s="50" t="s">
        <v>2109</v>
      </c>
      <c r="H507" s="20" t="s">
        <v>33</v>
      </c>
      <c r="I507" s="21">
        <v>0</v>
      </c>
      <c r="J507" s="16" t="s">
        <v>34</v>
      </c>
      <c r="K507" s="16" t="s">
        <v>123</v>
      </c>
      <c r="L507" s="17" t="s">
        <v>972</v>
      </c>
      <c r="M507" s="16" t="s">
        <v>37</v>
      </c>
      <c r="N507" s="16" t="s">
        <v>38</v>
      </c>
      <c r="O507" s="16" t="s">
        <v>39</v>
      </c>
      <c r="P507" s="16" t="s">
        <v>40</v>
      </c>
      <c r="Q507" s="62">
        <v>796</v>
      </c>
      <c r="R507" s="20" t="s">
        <v>42</v>
      </c>
      <c r="S507" s="16">
        <v>1</v>
      </c>
      <c r="T507" s="33">
        <v>43193</v>
      </c>
      <c r="U507" s="33">
        <f t="shared" si="14"/>
        <v>43193</v>
      </c>
      <c r="V507" s="22">
        <f t="shared" si="15"/>
        <v>48376.160000000003</v>
      </c>
      <c r="W507" s="23"/>
      <c r="X507" s="24">
        <v>2017</v>
      </c>
      <c r="Y507" s="24"/>
      <c r="Z507" s="18"/>
      <c r="AA507" s="18"/>
      <c r="AB507" s="18"/>
      <c r="AC507" s="18"/>
    </row>
    <row r="508" spans="1:39" ht="12.75" customHeight="1" x14ac:dyDescent="0.25">
      <c r="B508" s="58" t="s">
        <v>724</v>
      </c>
      <c r="C508" s="16" t="s">
        <v>31</v>
      </c>
      <c r="D508" s="16" t="s">
        <v>2082</v>
      </c>
      <c r="E508" s="54" t="s">
        <v>3099</v>
      </c>
      <c r="F508" s="53" t="s">
        <v>3098</v>
      </c>
      <c r="G508" s="50" t="s">
        <v>2110</v>
      </c>
      <c r="H508" s="20" t="s">
        <v>33</v>
      </c>
      <c r="I508" s="21">
        <v>0</v>
      </c>
      <c r="J508" s="16" t="s">
        <v>34</v>
      </c>
      <c r="K508" s="16" t="s">
        <v>123</v>
      </c>
      <c r="L508" s="17" t="s">
        <v>972</v>
      </c>
      <c r="M508" s="16" t="s">
        <v>37</v>
      </c>
      <c r="N508" s="16" t="s">
        <v>38</v>
      </c>
      <c r="O508" s="16" t="s">
        <v>39</v>
      </c>
      <c r="P508" s="16" t="s">
        <v>40</v>
      </c>
      <c r="Q508" s="62">
        <v>796</v>
      </c>
      <c r="R508" s="20" t="s">
        <v>42</v>
      </c>
      <c r="S508" s="16">
        <v>1</v>
      </c>
      <c r="T508" s="33">
        <v>15379</v>
      </c>
      <c r="U508" s="33">
        <f t="shared" si="14"/>
        <v>15379</v>
      </c>
      <c r="V508" s="22">
        <f t="shared" si="15"/>
        <v>17224.480000000003</v>
      </c>
      <c r="W508" s="23"/>
      <c r="X508" s="24">
        <v>2017</v>
      </c>
      <c r="Y508" s="24"/>
      <c r="Z508" s="18"/>
      <c r="AA508" s="18"/>
      <c r="AB508" s="18"/>
      <c r="AC508" s="18"/>
    </row>
    <row r="509" spans="1:39" ht="12.75" customHeight="1" x14ac:dyDescent="0.25">
      <c r="B509" s="58" t="s">
        <v>725</v>
      </c>
      <c r="C509" s="16" t="s">
        <v>31</v>
      </c>
      <c r="D509" s="16" t="s">
        <v>649</v>
      </c>
      <c r="E509" s="54" t="s">
        <v>3100</v>
      </c>
      <c r="F509" s="94" t="s">
        <v>3101</v>
      </c>
      <c r="G509" s="50" t="s">
        <v>2111</v>
      </c>
      <c r="H509" s="20" t="s">
        <v>33</v>
      </c>
      <c r="I509" s="21">
        <v>0</v>
      </c>
      <c r="J509" s="16" t="s">
        <v>122</v>
      </c>
      <c r="K509" s="16" t="s">
        <v>37</v>
      </c>
      <c r="L509" s="17" t="s">
        <v>972</v>
      </c>
      <c r="M509" s="16" t="s">
        <v>37</v>
      </c>
      <c r="N509" s="16" t="s">
        <v>38</v>
      </c>
      <c r="O509" s="16" t="s">
        <v>39</v>
      </c>
      <c r="P509" s="16" t="s">
        <v>40</v>
      </c>
      <c r="Q509" s="62">
        <v>796</v>
      </c>
      <c r="R509" s="20" t="s">
        <v>42</v>
      </c>
      <c r="S509" s="16">
        <v>2</v>
      </c>
      <c r="T509" s="33">
        <v>9850</v>
      </c>
      <c r="U509" s="33">
        <f t="shared" si="14"/>
        <v>19700</v>
      </c>
      <c r="V509" s="22">
        <f t="shared" si="15"/>
        <v>22064.000000000004</v>
      </c>
      <c r="W509" s="23"/>
      <c r="X509" s="24">
        <v>2017</v>
      </c>
      <c r="Y509" s="24"/>
      <c r="Z509" s="18"/>
      <c r="AA509" s="18"/>
      <c r="AB509" s="18"/>
      <c r="AC509" s="18"/>
    </row>
    <row r="510" spans="1:39" ht="12.75" customHeight="1" x14ac:dyDescent="0.25">
      <c r="B510" s="58" t="s">
        <v>726</v>
      </c>
      <c r="C510" s="16" t="s">
        <v>31</v>
      </c>
      <c r="D510" s="16" t="s">
        <v>734</v>
      </c>
      <c r="E510" s="54" t="s">
        <v>3102</v>
      </c>
      <c r="F510" s="94" t="s">
        <v>3103</v>
      </c>
      <c r="G510" s="50" t="s">
        <v>2112</v>
      </c>
      <c r="H510" s="20" t="s">
        <v>33</v>
      </c>
      <c r="I510" s="21">
        <v>0</v>
      </c>
      <c r="J510" s="16" t="s">
        <v>34</v>
      </c>
      <c r="K510" s="16" t="s">
        <v>123</v>
      </c>
      <c r="L510" s="17" t="s">
        <v>972</v>
      </c>
      <c r="M510" s="16" t="s">
        <v>37</v>
      </c>
      <c r="N510" s="16" t="s">
        <v>38</v>
      </c>
      <c r="O510" s="16" t="s">
        <v>39</v>
      </c>
      <c r="P510" s="16" t="s">
        <v>40</v>
      </c>
      <c r="Q510" s="62">
        <v>796</v>
      </c>
      <c r="R510" s="20" t="s">
        <v>42</v>
      </c>
      <c r="S510" s="16">
        <v>2</v>
      </c>
      <c r="T510" s="33">
        <v>9940</v>
      </c>
      <c r="U510" s="33">
        <f t="shared" si="14"/>
        <v>19880</v>
      </c>
      <c r="V510" s="22">
        <f t="shared" si="15"/>
        <v>22265.600000000002</v>
      </c>
      <c r="W510" s="23"/>
      <c r="X510" s="24">
        <v>2017</v>
      </c>
      <c r="Y510" s="24"/>
      <c r="Z510" s="18"/>
      <c r="AA510" s="18"/>
      <c r="AB510" s="18"/>
      <c r="AC510" s="18"/>
    </row>
    <row r="511" spans="1:39" ht="12.75" customHeight="1" x14ac:dyDescent="0.25">
      <c r="B511" s="58" t="s">
        <v>727</v>
      </c>
      <c r="C511" s="16" t="s">
        <v>31</v>
      </c>
      <c r="D511" s="16" t="s">
        <v>2083</v>
      </c>
      <c r="E511" s="54" t="s">
        <v>3104</v>
      </c>
      <c r="F511" s="94" t="s">
        <v>3105</v>
      </c>
      <c r="G511" s="50" t="s">
        <v>2113</v>
      </c>
      <c r="H511" s="20" t="s">
        <v>33</v>
      </c>
      <c r="I511" s="21">
        <v>0</v>
      </c>
      <c r="J511" s="16" t="s">
        <v>34</v>
      </c>
      <c r="K511" s="16" t="s">
        <v>123</v>
      </c>
      <c r="L511" s="17" t="s">
        <v>972</v>
      </c>
      <c r="M511" s="16" t="s">
        <v>37</v>
      </c>
      <c r="N511" s="16" t="s">
        <v>38</v>
      </c>
      <c r="O511" s="16" t="s">
        <v>39</v>
      </c>
      <c r="P511" s="16" t="s">
        <v>40</v>
      </c>
      <c r="Q511" s="62">
        <v>796</v>
      </c>
      <c r="R511" s="20" t="s">
        <v>42</v>
      </c>
      <c r="S511" s="16">
        <v>2</v>
      </c>
      <c r="T511" s="33">
        <v>15067</v>
      </c>
      <c r="U511" s="33">
        <f t="shared" si="14"/>
        <v>30134</v>
      </c>
      <c r="V511" s="22">
        <f t="shared" si="15"/>
        <v>33750.080000000002</v>
      </c>
      <c r="W511" s="23"/>
      <c r="X511" s="24">
        <v>2017</v>
      </c>
      <c r="Y511" s="24"/>
      <c r="Z511" s="18"/>
      <c r="AA511" s="18"/>
      <c r="AB511" s="18"/>
      <c r="AC511" s="18"/>
    </row>
    <row r="512" spans="1:39" ht="12.75" customHeight="1" x14ac:dyDescent="0.25">
      <c r="B512" s="58" t="s">
        <v>728</v>
      </c>
      <c r="C512" s="16" t="s">
        <v>31</v>
      </c>
      <c r="D512" s="16" t="s">
        <v>2084</v>
      </c>
      <c r="E512" s="54" t="s">
        <v>3104</v>
      </c>
      <c r="F512" s="94" t="s">
        <v>3106</v>
      </c>
      <c r="G512" s="50" t="s">
        <v>2114</v>
      </c>
      <c r="H512" s="20" t="s">
        <v>33</v>
      </c>
      <c r="I512" s="21">
        <v>0</v>
      </c>
      <c r="J512" s="16" t="s">
        <v>122</v>
      </c>
      <c r="K512" s="16" t="s">
        <v>37</v>
      </c>
      <c r="L512" s="17" t="s">
        <v>972</v>
      </c>
      <c r="M512" s="16" t="s">
        <v>37</v>
      </c>
      <c r="N512" s="16" t="s">
        <v>38</v>
      </c>
      <c r="O512" s="16" t="s">
        <v>39</v>
      </c>
      <c r="P512" s="16" t="s">
        <v>40</v>
      </c>
      <c r="Q512" s="62">
        <v>796</v>
      </c>
      <c r="R512" s="20" t="s">
        <v>42</v>
      </c>
      <c r="S512" s="16">
        <v>3</v>
      </c>
      <c r="T512" s="33">
        <v>9053</v>
      </c>
      <c r="U512" s="33">
        <f t="shared" si="14"/>
        <v>27159</v>
      </c>
      <c r="V512" s="22">
        <f t="shared" si="15"/>
        <v>30418.080000000002</v>
      </c>
      <c r="W512" s="23"/>
      <c r="X512" s="24">
        <v>2017</v>
      </c>
      <c r="Y512" s="24"/>
      <c r="Z512" s="18"/>
      <c r="AA512" s="18"/>
      <c r="AB512" s="18"/>
      <c r="AC512" s="18"/>
    </row>
    <row r="513" spans="2:29" ht="12.75" customHeight="1" x14ac:dyDescent="0.25">
      <c r="B513" s="58" t="s">
        <v>729</v>
      </c>
      <c r="C513" s="16" t="s">
        <v>31</v>
      </c>
      <c r="D513" s="16" t="s">
        <v>670</v>
      </c>
      <c r="E513" s="50" t="s">
        <v>3108</v>
      </c>
      <c r="F513" s="94" t="s">
        <v>3107</v>
      </c>
      <c r="G513" s="50" t="s">
        <v>2115</v>
      </c>
      <c r="H513" s="20" t="s">
        <v>33</v>
      </c>
      <c r="I513" s="21">
        <v>0</v>
      </c>
      <c r="J513" s="16" t="s">
        <v>34</v>
      </c>
      <c r="K513" s="16" t="s">
        <v>44</v>
      </c>
      <c r="L513" s="17" t="s">
        <v>972</v>
      </c>
      <c r="M513" s="16" t="s">
        <v>37</v>
      </c>
      <c r="N513" s="16" t="s">
        <v>38</v>
      </c>
      <c r="O513" s="16" t="s">
        <v>39</v>
      </c>
      <c r="P513" s="16" t="s">
        <v>40</v>
      </c>
      <c r="Q513" s="62">
        <v>796</v>
      </c>
      <c r="R513" s="20" t="s">
        <v>42</v>
      </c>
      <c r="S513" s="16">
        <v>5</v>
      </c>
      <c r="T513" s="33">
        <v>10013</v>
      </c>
      <c r="U513" s="33">
        <f t="shared" si="14"/>
        <v>50065</v>
      </c>
      <c r="V513" s="22">
        <f t="shared" si="15"/>
        <v>56072.800000000003</v>
      </c>
      <c r="W513" s="23"/>
      <c r="X513" s="24">
        <v>2017</v>
      </c>
      <c r="Y513" s="24"/>
      <c r="Z513" s="18"/>
      <c r="AA513" s="18"/>
      <c r="AB513" s="18"/>
      <c r="AC513" s="18"/>
    </row>
    <row r="514" spans="2:29" ht="12.75" customHeight="1" x14ac:dyDescent="0.25">
      <c r="B514" s="58" t="s">
        <v>730</v>
      </c>
      <c r="C514" s="16" t="s">
        <v>31</v>
      </c>
      <c r="D514" s="16" t="s">
        <v>670</v>
      </c>
      <c r="E514" s="50" t="s">
        <v>3108</v>
      </c>
      <c r="F514" s="53" t="s">
        <v>3107</v>
      </c>
      <c r="G514" s="50" t="s">
        <v>2116</v>
      </c>
      <c r="H514" s="20" t="s">
        <v>33</v>
      </c>
      <c r="I514" s="21">
        <v>0</v>
      </c>
      <c r="J514" s="16" t="s">
        <v>34</v>
      </c>
      <c r="K514" s="16" t="s">
        <v>44</v>
      </c>
      <c r="L514" s="17" t="s">
        <v>972</v>
      </c>
      <c r="M514" s="16" t="s">
        <v>37</v>
      </c>
      <c r="N514" s="16" t="s">
        <v>38</v>
      </c>
      <c r="O514" s="16" t="s">
        <v>39</v>
      </c>
      <c r="P514" s="16" t="s">
        <v>40</v>
      </c>
      <c r="Q514" s="62">
        <v>796</v>
      </c>
      <c r="R514" s="20" t="s">
        <v>42</v>
      </c>
      <c r="S514" s="16">
        <v>5</v>
      </c>
      <c r="T514" s="33">
        <v>8009</v>
      </c>
      <c r="U514" s="33">
        <f t="shared" si="14"/>
        <v>40045</v>
      </c>
      <c r="V514" s="22">
        <f t="shared" si="15"/>
        <v>44850.400000000001</v>
      </c>
      <c r="W514" s="23"/>
      <c r="X514" s="24">
        <v>2017</v>
      </c>
      <c r="Y514" s="24"/>
      <c r="Z514" s="18"/>
      <c r="AA514" s="18"/>
      <c r="AB514" s="18"/>
      <c r="AC514" s="18"/>
    </row>
    <row r="515" spans="2:29" ht="12.75" customHeight="1" x14ac:dyDescent="0.25">
      <c r="B515" s="58" t="s">
        <v>731</v>
      </c>
      <c r="C515" s="16" t="s">
        <v>31</v>
      </c>
      <c r="D515" s="16" t="s">
        <v>2085</v>
      </c>
      <c r="E515" s="50" t="s">
        <v>3102</v>
      </c>
      <c r="F515" s="50" t="s">
        <v>3109</v>
      </c>
      <c r="G515" s="50" t="s">
        <v>2117</v>
      </c>
      <c r="H515" s="20" t="s">
        <v>33</v>
      </c>
      <c r="I515" s="21">
        <v>0</v>
      </c>
      <c r="J515" s="16" t="s">
        <v>122</v>
      </c>
      <c r="K515" s="16" t="s">
        <v>37</v>
      </c>
      <c r="L515" s="17" t="s">
        <v>972</v>
      </c>
      <c r="M515" s="16" t="s">
        <v>37</v>
      </c>
      <c r="N515" s="16" t="s">
        <v>38</v>
      </c>
      <c r="O515" s="16" t="s">
        <v>39</v>
      </c>
      <c r="P515" s="16" t="s">
        <v>40</v>
      </c>
      <c r="Q515" s="62">
        <v>796</v>
      </c>
      <c r="R515" s="20" t="s">
        <v>42</v>
      </c>
      <c r="S515" s="16">
        <v>5</v>
      </c>
      <c r="T515" s="33">
        <v>8257</v>
      </c>
      <c r="U515" s="33">
        <f t="shared" si="14"/>
        <v>41285</v>
      </c>
      <c r="V515" s="22">
        <f t="shared" si="15"/>
        <v>46239.200000000004</v>
      </c>
      <c r="W515" s="23"/>
      <c r="X515" s="24">
        <v>2017</v>
      </c>
      <c r="Y515" s="24"/>
      <c r="Z515" s="18"/>
      <c r="AA515" s="18"/>
      <c r="AB515" s="18"/>
      <c r="AC515" s="18"/>
    </row>
    <row r="516" spans="2:29" ht="12.75" customHeight="1" x14ac:dyDescent="0.25">
      <c r="B516" s="58" t="s">
        <v>732</v>
      </c>
      <c r="C516" s="16" t="s">
        <v>31</v>
      </c>
      <c r="D516" s="16" t="s">
        <v>2086</v>
      </c>
      <c r="E516" s="54" t="s">
        <v>3111</v>
      </c>
      <c r="F516" s="50" t="s">
        <v>3110</v>
      </c>
      <c r="G516" s="50" t="s">
        <v>2118</v>
      </c>
      <c r="H516" s="20" t="s">
        <v>33</v>
      </c>
      <c r="I516" s="21">
        <v>0</v>
      </c>
      <c r="J516" s="16" t="s">
        <v>34</v>
      </c>
      <c r="K516" s="16" t="s">
        <v>44</v>
      </c>
      <c r="L516" s="17" t="s">
        <v>972</v>
      </c>
      <c r="M516" s="16" t="s">
        <v>37</v>
      </c>
      <c r="N516" s="16" t="s">
        <v>38</v>
      </c>
      <c r="O516" s="16" t="s">
        <v>39</v>
      </c>
      <c r="P516" s="16" t="s">
        <v>40</v>
      </c>
      <c r="Q516" s="62">
        <v>796</v>
      </c>
      <c r="R516" s="20" t="s">
        <v>42</v>
      </c>
      <c r="S516" s="16">
        <v>1</v>
      </c>
      <c r="T516" s="33">
        <v>35330</v>
      </c>
      <c r="U516" s="33">
        <f t="shared" si="14"/>
        <v>35330</v>
      </c>
      <c r="V516" s="22">
        <f t="shared" si="15"/>
        <v>39569.600000000006</v>
      </c>
      <c r="W516" s="23"/>
      <c r="X516" s="24">
        <v>2017</v>
      </c>
      <c r="Y516" s="24"/>
      <c r="Z516" s="18"/>
      <c r="AA516" s="18"/>
      <c r="AB516" s="18"/>
      <c r="AC516" s="18"/>
    </row>
    <row r="517" spans="2:29" ht="12.75" customHeight="1" x14ac:dyDescent="0.25">
      <c r="B517" s="58" t="s">
        <v>733</v>
      </c>
      <c r="C517" s="16" t="s">
        <v>31</v>
      </c>
      <c r="D517" s="16" t="s">
        <v>2087</v>
      </c>
      <c r="E517" s="50" t="s">
        <v>3113</v>
      </c>
      <c r="F517" s="50" t="s">
        <v>3112</v>
      </c>
      <c r="G517" s="50" t="s">
        <v>2119</v>
      </c>
      <c r="H517" s="20" t="s">
        <v>33</v>
      </c>
      <c r="I517" s="21">
        <v>0</v>
      </c>
      <c r="J517" s="16" t="s">
        <v>34</v>
      </c>
      <c r="K517" s="16" t="s">
        <v>44</v>
      </c>
      <c r="L517" s="17" t="s">
        <v>972</v>
      </c>
      <c r="M517" s="16" t="s">
        <v>37</v>
      </c>
      <c r="N517" s="16" t="s">
        <v>38</v>
      </c>
      <c r="O517" s="16" t="s">
        <v>39</v>
      </c>
      <c r="P517" s="16" t="s">
        <v>40</v>
      </c>
      <c r="Q517" s="62">
        <v>796</v>
      </c>
      <c r="R517" s="20" t="s">
        <v>42</v>
      </c>
      <c r="S517" s="16">
        <v>1</v>
      </c>
      <c r="T517" s="33">
        <v>1110</v>
      </c>
      <c r="U517" s="33">
        <f t="shared" si="14"/>
        <v>1110</v>
      </c>
      <c r="V517" s="22">
        <f t="shared" si="15"/>
        <v>1243.2</v>
      </c>
      <c r="W517" s="23"/>
      <c r="X517" s="24">
        <v>2017</v>
      </c>
      <c r="Y517" s="24"/>
      <c r="Z517" s="18"/>
      <c r="AA517" s="18"/>
      <c r="AB517" s="18"/>
      <c r="AC517" s="18"/>
    </row>
    <row r="518" spans="2:29" ht="12.75" customHeight="1" x14ac:dyDescent="0.25">
      <c r="B518" s="58" t="s">
        <v>735</v>
      </c>
      <c r="C518" s="16" t="s">
        <v>31</v>
      </c>
      <c r="D518" s="16" t="s">
        <v>2088</v>
      </c>
      <c r="E518" s="50" t="s">
        <v>3115</v>
      </c>
      <c r="F518" s="50" t="s">
        <v>3114</v>
      </c>
      <c r="G518" s="50" t="s">
        <v>2120</v>
      </c>
      <c r="H518" s="20" t="s">
        <v>33</v>
      </c>
      <c r="I518" s="21">
        <v>0</v>
      </c>
      <c r="J518" s="16" t="s">
        <v>122</v>
      </c>
      <c r="K518" s="16" t="s">
        <v>37</v>
      </c>
      <c r="L518" s="17" t="s">
        <v>972</v>
      </c>
      <c r="M518" s="16" t="s">
        <v>37</v>
      </c>
      <c r="N518" s="16" t="s">
        <v>38</v>
      </c>
      <c r="O518" s="16" t="s">
        <v>39</v>
      </c>
      <c r="P518" s="16" t="s">
        <v>40</v>
      </c>
      <c r="Q518" s="62">
        <v>796</v>
      </c>
      <c r="R518" s="20" t="s">
        <v>42</v>
      </c>
      <c r="S518" s="16">
        <v>5</v>
      </c>
      <c r="T518" s="33">
        <v>20311</v>
      </c>
      <c r="U518" s="33">
        <f t="shared" si="14"/>
        <v>101555</v>
      </c>
      <c r="V518" s="22">
        <f t="shared" si="15"/>
        <v>113741.6</v>
      </c>
      <c r="W518" s="23"/>
      <c r="X518" s="24">
        <v>2017</v>
      </c>
      <c r="Y518" s="24"/>
      <c r="Z518" s="18"/>
      <c r="AA518" s="18"/>
      <c r="AB518" s="18"/>
      <c r="AC518" s="18"/>
    </row>
    <row r="519" spans="2:29" ht="12.75" customHeight="1" x14ac:dyDescent="0.25">
      <c r="B519" s="58" t="s">
        <v>736</v>
      </c>
      <c r="C519" s="16" t="s">
        <v>31</v>
      </c>
      <c r="D519" s="16" t="s">
        <v>2089</v>
      </c>
      <c r="E519" s="54" t="s">
        <v>3117</v>
      </c>
      <c r="F519" s="50" t="s">
        <v>3116</v>
      </c>
      <c r="G519" s="50" t="s">
        <v>2121</v>
      </c>
      <c r="H519" s="20" t="s">
        <v>33</v>
      </c>
      <c r="I519" s="21">
        <v>0</v>
      </c>
      <c r="J519" s="16" t="s">
        <v>34</v>
      </c>
      <c r="K519" s="16" t="s">
        <v>44</v>
      </c>
      <c r="L519" s="17" t="s">
        <v>972</v>
      </c>
      <c r="M519" s="16" t="s">
        <v>37</v>
      </c>
      <c r="N519" s="16" t="s">
        <v>38</v>
      </c>
      <c r="O519" s="16" t="s">
        <v>39</v>
      </c>
      <c r="P519" s="16" t="s">
        <v>40</v>
      </c>
      <c r="Q519" s="62">
        <v>796</v>
      </c>
      <c r="R519" s="20" t="s">
        <v>42</v>
      </c>
      <c r="S519" s="16">
        <v>5</v>
      </c>
      <c r="T519" s="33">
        <v>1516</v>
      </c>
      <c r="U519" s="33">
        <f t="shared" si="14"/>
        <v>7580</v>
      </c>
      <c r="V519" s="22">
        <f t="shared" si="15"/>
        <v>8489.6</v>
      </c>
      <c r="W519" s="23"/>
      <c r="X519" s="24">
        <v>2017</v>
      </c>
      <c r="Y519" s="24"/>
      <c r="Z519" s="18"/>
      <c r="AA519" s="18"/>
      <c r="AB519" s="18"/>
      <c r="AC519" s="18"/>
    </row>
    <row r="520" spans="2:29" ht="12.75" customHeight="1" x14ac:dyDescent="0.25">
      <c r="B520" s="58" t="s">
        <v>737</v>
      </c>
      <c r="C520" s="16" t="s">
        <v>31</v>
      </c>
      <c r="D520" s="16" t="s">
        <v>2090</v>
      </c>
      <c r="E520" s="50" t="s">
        <v>3020</v>
      </c>
      <c r="F520" s="50" t="s">
        <v>3118</v>
      </c>
      <c r="G520" s="50" t="s">
        <v>2122</v>
      </c>
      <c r="H520" s="20" t="s">
        <v>33</v>
      </c>
      <c r="I520" s="21">
        <v>0</v>
      </c>
      <c r="J520" s="16" t="s">
        <v>34</v>
      </c>
      <c r="K520" s="16" t="s">
        <v>44</v>
      </c>
      <c r="L520" s="17" t="s">
        <v>972</v>
      </c>
      <c r="M520" s="16" t="s">
        <v>37</v>
      </c>
      <c r="N520" s="16" t="s">
        <v>38</v>
      </c>
      <c r="O520" s="16" t="s">
        <v>39</v>
      </c>
      <c r="P520" s="16" t="s">
        <v>40</v>
      </c>
      <c r="Q520" s="62">
        <v>796</v>
      </c>
      <c r="R520" s="20" t="s">
        <v>42</v>
      </c>
      <c r="S520" s="16">
        <v>10</v>
      </c>
      <c r="T520" s="33">
        <v>2226</v>
      </c>
      <c r="U520" s="33">
        <f t="shared" si="14"/>
        <v>22260</v>
      </c>
      <c r="V520" s="22">
        <f t="shared" si="15"/>
        <v>24931.200000000001</v>
      </c>
      <c r="W520" s="23"/>
      <c r="X520" s="24">
        <v>2017</v>
      </c>
      <c r="Y520" s="24"/>
      <c r="Z520" s="18"/>
      <c r="AA520" s="18"/>
      <c r="AB520" s="18"/>
      <c r="AC520" s="18"/>
    </row>
    <row r="521" spans="2:29" ht="12.75" customHeight="1" x14ac:dyDescent="0.25">
      <c r="B521" s="58" t="s">
        <v>738</v>
      </c>
      <c r="C521" s="16" t="s">
        <v>31</v>
      </c>
      <c r="D521" s="16" t="s">
        <v>2091</v>
      </c>
      <c r="E521" s="54" t="s">
        <v>3120</v>
      </c>
      <c r="F521" s="50" t="s">
        <v>3119</v>
      </c>
      <c r="G521" s="50" t="s">
        <v>2123</v>
      </c>
      <c r="H521" s="20" t="s">
        <v>33</v>
      </c>
      <c r="I521" s="21">
        <v>0</v>
      </c>
      <c r="J521" s="16" t="s">
        <v>34</v>
      </c>
      <c r="K521" s="16" t="s">
        <v>44</v>
      </c>
      <c r="L521" s="17" t="s">
        <v>972</v>
      </c>
      <c r="M521" s="16" t="s">
        <v>37</v>
      </c>
      <c r="N521" s="16" t="s">
        <v>38</v>
      </c>
      <c r="O521" s="16" t="s">
        <v>39</v>
      </c>
      <c r="P521" s="16" t="s">
        <v>40</v>
      </c>
      <c r="Q521" s="62">
        <v>796</v>
      </c>
      <c r="R521" s="20" t="s">
        <v>42</v>
      </c>
      <c r="S521" s="16">
        <v>2</v>
      </c>
      <c r="T521" s="33">
        <v>1894</v>
      </c>
      <c r="U521" s="33">
        <f t="shared" ref="U521:U583" si="16">T521*S521</f>
        <v>3788</v>
      </c>
      <c r="V521" s="22">
        <f t="shared" ref="V521:V583" si="17">U521*1.12</f>
        <v>4242.5600000000004</v>
      </c>
      <c r="W521" s="23"/>
      <c r="X521" s="24">
        <v>2017</v>
      </c>
      <c r="Y521" s="24"/>
      <c r="Z521" s="18"/>
      <c r="AA521" s="18"/>
      <c r="AB521" s="18"/>
      <c r="AC521" s="18"/>
    </row>
    <row r="522" spans="2:29" ht="12.75" customHeight="1" x14ac:dyDescent="0.25">
      <c r="B522" s="58" t="s">
        <v>739</v>
      </c>
      <c r="C522" s="16" t="s">
        <v>31</v>
      </c>
      <c r="D522" s="16" t="s">
        <v>2092</v>
      </c>
      <c r="E522" s="54" t="s">
        <v>3121</v>
      </c>
      <c r="F522" s="50" t="s">
        <v>2511</v>
      </c>
      <c r="G522" s="50" t="s">
        <v>2124</v>
      </c>
      <c r="H522" s="20" t="s">
        <v>33</v>
      </c>
      <c r="I522" s="21">
        <v>0</v>
      </c>
      <c r="J522" s="16" t="s">
        <v>122</v>
      </c>
      <c r="K522" s="16" t="s">
        <v>37</v>
      </c>
      <c r="L522" s="17" t="s">
        <v>972</v>
      </c>
      <c r="M522" s="16" t="s">
        <v>37</v>
      </c>
      <c r="N522" s="16" t="s">
        <v>38</v>
      </c>
      <c r="O522" s="16" t="s">
        <v>39</v>
      </c>
      <c r="P522" s="16" t="s">
        <v>40</v>
      </c>
      <c r="Q522" s="62">
        <v>796</v>
      </c>
      <c r="R522" s="20" t="s">
        <v>42</v>
      </c>
      <c r="S522" s="16">
        <v>3</v>
      </c>
      <c r="T522" s="33">
        <v>30004</v>
      </c>
      <c r="U522" s="33">
        <f t="shared" si="16"/>
        <v>90012</v>
      </c>
      <c r="V522" s="22">
        <f t="shared" si="17"/>
        <v>100813.44</v>
      </c>
      <c r="W522" s="23"/>
      <c r="X522" s="24">
        <v>2017</v>
      </c>
      <c r="Y522" s="24"/>
      <c r="Z522" s="18"/>
      <c r="AA522" s="18"/>
      <c r="AB522" s="18"/>
      <c r="AC522" s="18"/>
    </row>
    <row r="523" spans="2:29" ht="12.75" customHeight="1" x14ac:dyDescent="0.25">
      <c r="B523" s="58" t="s">
        <v>740</v>
      </c>
      <c r="C523" s="16" t="s">
        <v>31</v>
      </c>
      <c r="D523" s="16" t="s">
        <v>667</v>
      </c>
      <c r="E523" s="54" t="s">
        <v>3122</v>
      </c>
      <c r="F523" s="50" t="s">
        <v>2538</v>
      </c>
      <c r="G523" s="50" t="s">
        <v>2125</v>
      </c>
      <c r="H523" s="20" t="s">
        <v>33</v>
      </c>
      <c r="I523" s="21">
        <v>0</v>
      </c>
      <c r="J523" s="16" t="s">
        <v>34</v>
      </c>
      <c r="K523" s="16" t="s">
        <v>44</v>
      </c>
      <c r="L523" s="17" t="s">
        <v>972</v>
      </c>
      <c r="M523" s="16" t="s">
        <v>37</v>
      </c>
      <c r="N523" s="16" t="s">
        <v>38</v>
      </c>
      <c r="O523" s="16" t="s">
        <v>39</v>
      </c>
      <c r="P523" s="16" t="s">
        <v>40</v>
      </c>
      <c r="Q523" s="62">
        <v>796</v>
      </c>
      <c r="R523" s="20" t="s">
        <v>42</v>
      </c>
      <c r="S523" s="16">
        <v>1</v>
      </c>
      <c r="T523" s="33">
        <v>10324</v>
      </c>
      <c r="U523" s="33">
        <f t="shared" si="16"/>
        <v>10324</v>
      </c>
      <c r="V523" s="22">
        <f t="shared" si="17"/>
        <v>11562.880000000001</v>
      </c>
      <c r="W523" s="23"/>
      <c r="X523" s="24">
        <v>2017</v>
      </c>
      <c r="Y523" s="24"/>
      <c r="Z523" s="18"/>
      <c r="AA523" s="18"/>
      <c r="AB523" s="18"/>
      <c r="AC523" s="18"/>
    </row>
    <row r="524" spans="2:29" ht="12.75" customHeight="1" x14ac:dyDescent="0.25">
      <c r="B524" s="58" t="s">
        <v>742</v>
      </c>
      <c r="C524" s="16" t="s">
        <v>31</v>
      </c>
      <c r="D524" s="16" t="s">
        <v>2093</v>
      </c>
      <c r="E524" s="50" t="s">
        <v>3124</v>
      </c>
      <c r="F524" s="50" t="s">
        <v>3123</v>
      </c>
      <c r="G524" s="50" t="s">
        <v>2126</v>
      </c>
      <c r="H524" s="20" t="s">
        <v>33</v>
      </c>
      <c r="I524" s="21">
        <v>0</v>
      </c>
      <c r="J524" s="16" t="s">
        <v>34</v>
      </c>
      <c r="K524" s="16" t="s">
        <v>44</v>
      </c>
      <c r="L524" s="17" t="s">
        <v>972</v>
      </c>
      <c r="M524" s="16" t="s">
        <v>37</v>
      </c>
      <c r="N524" s="16" t="s">
        <v>38</v>
      </c>
      <c r="O524" s="16" t="s">
        <v>39</v>
      </c>
      <c r="P524" s="16" t="s">
        <v>40</v>
      </c>
      <c r="Q524" s="62">
        <v>704</v>
      </c>
      <c r="R524" s="63" t="s">
        <v>216</v>
      </c>
      <c r="S524" s="16">
        <v>8</v>
      </c>
      <c r="T524" s="33">
        <v>2358</v>
      </c>
      <c r="U524" s="33">
        <f t="shared" si="16"/>
        <v>18864</v>
      </c>
      <c r="V524" s="22">
        <f t="shared" si="17"/>
        <v>21127.68</v>
      </c>
      <c r="W524" s="23"/>
      <c r="X524" s="24">
        <v>2017</v>
      </c>
      <c r="Y524" s="24"/>
      <c r="Z524" s="18"/>
      <c r="AA524" s="18"/>
      <c r="AB524" s="18"/>
      <c r="AC524" s="18"/>
    </row>
    <row r="525" spans="2:29" ht="12.75" customHeight="1" x14ac:dyDescent="0.25">
      <c r="B525" s="58" t="s">
        <v>743</v>
      </c>
      <c r="C525" s="16" t="s">
        <v>31</v>
      </c>
      <c r="D525" s="16" t="s">
        <v>2087</v>
      </c>
      <c r="E525" s="50" t="s">
        <v>3126</v>
      </c>
      <c r="F525" s="50" t="s">
        <v>3125</v>
      </c>
      <c r="G525" s="50" t="s">
        <v>2127</v>
      </c>
      <c r="H525" s="20" t="s">
        <v>33</v>
      </c>
      <c r="I525" s="21">
        <v>0</v>
      </c>
      <c r="J525" s="16" t="s">
        <v>34</v>
      </c>
      <c r="K525" s="16" t="s">
        <v>44</v>
      </c>
      <c r="L525" s="17" t="s">
        <v>972</v>
      </c>
      <c r="M525" s="16" t="s">
        <v>37</v>
      </c>
      <c r="N525" s="16" t="s">
        <v>38</v>
      </c>
      <c r="O525" s="16" t="s">
        <v>39</v>
      </c>
      <c r="P525" s="16" t="s">
        <v>40</v>
      </c>
      <c r="Q525" s="62">
        <v>796</v>
      </c>
      <c r="R525" s="63" t="s">
        <v>42</v>
      </c>
      <c r="S525" s="16">
        <v>10</v>
      </c>
      <c r="T525" s="33">
        <v>1198</v>
      </c>
      <c r="U525" s="33">
        <f t="shared" si="16"/>
        <v>11980</v>
      </c>
      <c r="V525" s="22">
        <f t="shared" si="17"/>
        <v>13417.600000000002</v>
      </c>
      <c r="W525" s="23"/>
      <c r="X525" s="24">
        <v>2017</v>
      </c>
      <c r="Y525" s="24"/>
      <c r="Z525" s="18"/>
      <c r="AA525" s="18"/>
      <c r="AB525" s="18"/>
      <c r="AC525" s="18"/>
    </row>
    <row r="526" spans="2:29" ht="12.75" customHeight="1" x14ac:dyDescent="0.25">
      <c r="B526" s="58" t="s">
        <v>745</v>
      </c>
      <c r="C526" s="16" t="s">
        <v>31</v>
      </c>
      <c r="D526" s="16" t="s">
        <v>2094</v>
      </c>
      <c r="E526" s="50" t="s">
        <v>3128</v>
      </c>
      <c r="F526" s="50" t="s">
        <v>3127</v>
      </c>
      <c r="G526" s="50" t="s">
        <v>2128</v>
      </c>
      <c r="H526" s="20" t="s">
        <v>33</v>
      </c>
      <c r="I526" s="21">
        <v>0</v>
      </c>
      <c r="J526" s="16" t="s">
        <v>34</v>
      </c>
      <c r="K526" s="16" t="s">
        <v>44</v>
      </c>
      <c r="L526" s="17" t="s">
        <v>972</v>
      </c>
      <c r="M526" s="16" t="s">
        <v>37</v>
      </c>
      <c r="N526" s="16" t="s">
        <v>38</v>
      </c>
      <c r="O526" s="16" t="s">
        <v>39</v>
      </c>
      <c r="P526" s="16" t="s">
        <v>40</v>
      </c>
      <c r="Q526" s="62">
        <v>796</v>
      </c>
      <c r="R526" s="63" t="s">
        <v>42</v>
      </c>
      <c r="S526" s="16">
        <v>5</v>
      </c>
      <c r="T526" s="33">
        <v>967</v>
      </c>
      <c r="U526" s="33">
        <f t="shared" si="16"/>
        <v>4835</v>
      </c>
      <c r="V526" s="22">
        <f t="shared" si="17"/>
        <v>5415.2000000000007</v>
      </c>
      <c r="W526" s="23"/>
      <c r="X526" s="24">
        <v>2017</v>
      </c>
      <c r="Y526" s="24"/>
      <c r="Z526" s="18"/>
      <c r="AA526" s="18"/>
      <c r="AB526" s="18"/>
      <c r="AC526" s="18"/>
    </row>
    <row r="527" spans="2:29" ht="12.75" customHeight="1" x14ac:dyDescent="0.25">
      <c r="B527" s="58" t="s">
        <v>747</v>
      </c>
      <c r="C527" s="16" t="s">
        <v>31</v>
      </c>
      <c r="D527" s="16" t="s">
        <v>2095</v>
      </c>
      <c r="E527" s="54" t="s">
        <v>3130</v>
      </c>
      <c r="F527" s="50" t="s">
        <v>3129</v>
      </c>
      <c r="G527" s="50" t="s">
        <v>2129</v>
      </c>
      <c r="H527" s="20" t="s">
        <v>33</v>
      </c>
      <c r="I527" s="21">
        <v>0</v>
      </c>
      <c r="J527" s="16" t="s">
        <v>122</v>
      </c>
      <c r="K527" s="16" t="s">
        <v>37</v>
      </c>
      <c r="L527" s="17" t="s">
        <v>972</v>
      </c>
      <c r="M527" s="16" t="s">
        <v>37</v>
      </c>
      <c r="N527" s="16" t="s">
        <v>38</v>
      </c>
      <c r="O527" s="16" t="s">
        <v>39</v>
      </c>
      <c r="P527" s="16" t="s">
        <v>40</v>
      </c>
      <c r="Q527" s="62">
        <v>796</v>
      </c>
      <c r="R527" s="63" t="s">
        <v>42</v>
      </c>
      <c r="S527" s="16">
        <v>10</v>
      </c>
      <c r="T527" s="33">
        <v>4305</v>
      </c>
      <c r="U527" s="33">
        <f t="shared" si="16"/>
        <v>43050</v>
      </c>
      <c r="V527" s="22">
        <f t="shared" si="17"/>
        <v>48216.000000000007</v>
      </c>
      <c r="W527" s="23"/>
      <c r="X527" s="24">
        <v>2017</v>
      </c>
      <c r="Y527" s="24"/>
      <c r="Z527" s="18"/>
      <c r="AA527" s="18"/>
      <c r="AB527" s="18"/>
      <c r="AC527" s="18"/>
    </row>
    <row r="528" spans="2:29" ht="12.75" customHeight="1" x14ac:dyDescent="0.25">
      <c r="B528" s="58" t="s">
        <v>748</v>
      </c>
      <c r="C528" s="16" t="s">
        <v>31</v>
      </c>
      <c r="D528" s="16" t="s">
        <v>2096</v>
      </c>
      <c r="E528" s="50" t="s">
        <v>3089</v>
      </c>
      <c r="F528" s="50" t="s">
        <v>3131</v>
      </c>
      <c r="G528" s="50" t="s">
        <v>2130</v>
      </c>
      <c r="H528" s="20" t="s">
        <v>33</v>
      </c>
      <c r="I528" s="21">
        <v>0</v>
      </c>
      <c r="J528" s="16" t="s">
        <v>34</v>
      </c>
      <c r="K528" s="16" t="s">
        <v>44</v>
      </c>
      <c r="L528" s="17" t="s">
        <v>972</v>
      </c>
      <c r="M528" s="16" t="s">
        <v>37</v>
      </c>
      <c r="N528" s="16" t="s">
        <v>38</v>
      </c>
      <c r="O528" s="16" t="s">
        <v>39</v>
      </c>
      <c r="P528" s="16" t="s">
        <v>40</v>
      </c>
      <c r="Q528" s="62">
        <v>796</v>
      </c>
      <c r="R528" s="63" t="s">
        <v>42</v>
      </c>
      <c r="S528" s="16">
        <v>15</v>
      </c>
      <c r="T528" s="33">
        <v>1419</v>
      </c>
      <c r="U528" s="33">
        <f t="shared" si="16"/>
        <v>21285</v>
      </c>
      <c r="V528" s="22">
        <f t="shared" si="17"/>
        <v>23839.200000000001</v>
      </c>
      <c r="W528" s="23"/>
      <c r="X528" s="24">
        <v>2017</v>
      </c>
      <c r="Y528" s="24"/>
      <c r="Z528" s="18"/>
      <c r="AA528" s="18"/>
      <c r="AB528" s="18"/>
      <c r="AC528" s="18"/>
    </row>
    <row r="529" spans="1:39" ht="12.75" customHeight="1" x14ac:dyDescent="0.25">
      <c r="B529" s="58" t="s">
        <v>750</v>
      </c>
      <c r="C529" s="16" t="s">
        <v>31</v>
      </c>
      <c r="D529" s="16" t="s">
        <v>2097</v>
      </c>
      <c r="E529" s="50" t="s">
        <v>3133</v>
      </c>
      <c r="F529" s="50" t="s">
        <v>3132</v>
      </c>
      <c r="G529" s="50" t="s">
        <v>2131</v>
      </c>
      <c r="H529" s="20" t="s">
        <v>33</v>
      </c>
      <c r="I529" s="21">
        <v>0</v>
      </c>
      <c r="J529" s="16" t="s">
        <v>34</v>
      </c>
      <c r="K529" s="16" t="s">
        <v>44</v>
      </c>
      <c r="L529" s="17" t="s">
        <v>972</v>
      </c>
      <c r="M529" s="16" t="s">
        <v>37</v>
      </c>
      <c r="N529" s="16" t="s">
        <v>38</v>
      </c>
      <c r="O529" s="16" t="s">
        <v>39</v>
      </c>
      <c r="P529" s="16" t="s">
        <v>40</v>
      </c>
      <c r="Q529" s="62">
        <v>796</v>
      </c>
      <c r="R529" s="63" t="s">
        <v>42</v>
      </c>
      <c r="S529" s="16">
        <v>20</v>
      </c>
      <c r="T529" s="33">
        <v>1433</v>
      </c>
      <c r="U529" s="33">
        <f t="shared" si="16"/>
        <v>28660</v>
      </c>
      <c r="V529" s="22">
        <f t="shared" si="17"/>
        <v>32099.200000000004</v>
      </c>
      <c r="W529" s="23"/>
      <c r="X529" s="24">
        <v>2017</v>
      </c>
      <c r="Y529" s="24"/>
      <c r="Z529" s="18"/>
      <c r="AA529" s="18"/>
      <c r="AB529" s="18"/>
      <c r="AC529" s="18"/>
    </row>
    <row r="530" spans="1:39" ht="12.75" customHeight="1" x14ac:dyDescent="0.25">
      <c r="B530" s="58" t="s">
        <v>751</v>
      </c>
      <c r="C530" s="16" t="s">
        <v>31</v>
      </c>
      <c r="D530" s="16" t="s">
        <v>571</v>
      </c>
      <c r="E530" s="54" t="s">
        <v>3135</v>
      </c>
      <c r="F530" s="50" t="s">
        <v>3134</v>
      </c>
      <c r="G530" s="50" t="s">
        <v>2132</v>
      </c>
      <c r="H530" s="20" t="s">
        <v>33</v>
      </c>
      <c r="I530" s="21">
        <v>0</v>
      </c>
      <c r="J530" s="16" t="s">
        <v>122</v>
      </c>
      <c r="K530" s="16" t="s">
        <v>37</v>
      </c>
      <c r="L530" s="17" t="s">
        <v>972</v>
      </c>
      <c r="M530" s="16" t="s">
        <v>37</v>
      </c>
      <c r="N530" s="16" t="s">
        <v>38</v>
      </c>
      <c r="O530" s="16" t="s">
        <v>39</v>
      </c>
      <c r="P530" s="16" t="s">
        <v>40</v>
      </c>
      <c r="Q530" s="62">
        <v>796</v>
      </c>
      <c r="R530" s="63" t="s">
        <v>42</v>
      </c>
      <c r="S530" s="16">
        <v>5</v>
      </c>
      <c r="T530" s="33">
        <v>2324</v>
      </c>
      <c r="U530" s="33">
        <f t="shared" si="16"/>
        <v>11620</v>
      </c>
      <c r="V530" s="22">
        <f t="shared" si="17"/>
        <v>13014.400000000001</v>
      </c>
      <c r="W530" s="23"/>
      <c r="X530" s="24">
        <v>2017</v>
      </c>
      <c r="Y530" s="24"/>
      <c r="Z530" s="18"/>
      <c r="AA530" s="18"/>
      <c r="AB530" s="18"/>
      <c r="AC530" s="18"/>
    </row>
    <row r="531" spans="1:39" ht="12.75" customHeight="1" x14ac:dyDescent="0.25">
      <c r="B531" s="58" t="s">
        <v>753</v>
      </c>
      <c r="C531" s="16" t="s">
        <v>31</v>
      </c>
      <c r="D531" s="16" t="s">
        <v>2098</v>
      </c>
      <c r="E531" s="54" t="s">
        <v>3137</v>
      </c>
      <c r="F531" s="50" t="s">
        <v>3136</v>
      </c>
      <c r="G531" s="50" t="s">
        <v>2133</v>
      </c>
      <c r="H531" s="20" t="s">
        <v>33</v>
      </c>
      <c r="I531" s="21">
        <v>0</v>
      </c>
      <c r="J531" s="16" t="s">
        <v>34</v>
      </c>
      <c r="K531" s="16" t="s">
        <v>44</v>
      </c>
      <c r="L531" s="17" t="s">
        <v>972</v>
      </c>
      <c r="M531" s="16" t="s">
        <v>37</v>
      </c>
      <c r="N531" s="16" t="s">
        <v>38</v>
      </c>
      <c r="O531" s="16" t="s">
        <v>39</v>
      </c>
      <c r="P531" s="16" t="s">
        <v>40</v>
      </c>
      <c r="Q531" s="62">
        <v>796</v>
      </c>
      <c r="R531" s="63" t="s">
        <v>42</v>
      </c>
      <c r="S531" s="16">
        <v>5</v>
      </c>
      <c r="T531" s="33">
        <v>2936</v>
      </c>
      <c r="U531" s="33">
        <f t="shared" si="16"/>
        <v>14680</v>
      </c>
      <c r="V531" s="22">
        <f t="shared" si="17"/>
        <v>16441.600000000002</v>
      </c>
      <c r="W531" s="23"/>
      <c r="X531" s="24">
        <v>2017</v>
      </c>
      <c r="Y531" s="24"/>
      <c r="Z531" s="18"/>
      <c r="AA531" s="18"/>
      <c r="AB531" s="18"/>
      <c r="AC531" s="18"/>
    </row>
    <row r="532" spans="1:39" ht="12.75" customHeight="1" x14ac:dyDescent="0.25">
      <c r="B532" s="58" t="s">
        <v>755</v>
      </c>
      <c r="C532" s="16" t="s">
        <v>31</v>
      </c>
      <c r="D532" s="16" t="s">
        <v>2099</v>
      </c>
      <c r="E532" s="54" t="s">
        <v>3139</v>
      </c>
      <c r="F532" s="50" t="s">
        <v>3138</v>
      </c>
      <c r="G532" s="50" t="s">
        <v>2134</v>
      </c>
      <c r="H532" s="20" t="s">
        <v>33</v>
      </c>
      <c r="I532" s="21">
        <v>0</v>
      </c>
      <c r="J532" s="16" t="s">
        <v>34</v>
      </c>
      <c r="K532" s="16" t="s">
        <v>44</v>
      </c>
      <c r="L532" s="17" t="s">
        <v>972</v>
      </c>
      <c r="M532" s="16" t="s">
        <v>37</v>
      </c>
      <c r="N532" s="16" t="s">
        <v>38</v>
      </c>
      <c r="O532" s="16" t="s">
        <v>39</v>
      </c>
      <c r="P532" s="16" t="s">
        <v>40</v>
      </c>
      <c r="Q532" s="62">
        <v>796</v>
      </c>
      <c r="R532" s="63" t="s">
        <v>42</v>
      </c>
      <c r="S532" s="16">
        <v>1</v>
      </c>
      <c r="T532" s="33">
        <v>16547</v>
      </c>
      <c r="U532" s="33">
        <f t="shared" si="16"/>
        <v>16547</v>
      </c>
      <c r="V532" s="22">
        <f t="shared" si="17"/>
        <v>18532.640000000003</v>
      </c>
      <c r="W532" s="23"/>
      <c r="X532" s="24">
        <v>2017</v>
      </c>
      <c r="Y532" s="24"/>
      <c r="Z532" s="18"/>
      <c r="AA532" s="18"/>
      <c r="AB532" s="18"/>
      <c r="AC532" s="18"/>
    </row>
    <row r="533" spans="1:39" ht="12.75" customHeight="1" x14ac:dyDescent="0.25">
      <c r="B533" s="58" t="s">
        <v>756</v>
      </c>
      <c r="C533" s="16" t="s">
        <v>31</v>
      </c>
      <c r="D533" s="16" t="s">
        <v>2100</v>
      </c>
      <c r="E533" s="50" t="s">
        <v>3141</v>
      </c>
      <c r="F533" s="50" t="s">
        <v>3140</v>
      </c>
      <c r="G533" s="50" t="s">
        <v>2135</v>
      </c>
      <c r="H533" s="20" t="s">
        <v>33</v>
      </c>
      <c r="I533" s="21">
        <v>0</v>
      </c>
      <c r="J533" s="16" t="s">
        <v>122</v>
      </c>
      <c r="K533" s="16" t="s">
        <v>37</v>
      </c>
      <c r="L533" s="17" t="s">
        <v>972</v>
      </c>
      <c r="M533" s="16" t="s">
        <v>37</v>
      </c>
      <c r="N533" s="16" t="s">
        <v>38</v>
      </c>
      <c r="O533" s="16" t="s">
        <v>39</v>
      </c>
      <c r="P533" s="16" t="s">
        <v>40</v>
      </c>
      <c r="Q533" s="62">
        <v>796</v>
      </c>
      <c r="R533" s="63" t="s">
        <v>42</v>
      </c>
      <c r="S533" s="16">
        <v>5</v>
      </c>
      <c r="T533" s="33">
        <v>4002</v>
      </c>
      <c r="U533" s="33">
        <f t="shared" si="16"/>
        <v>20010</v>
      </c>
      <c r="V533" s="22">
        <f t="shared" si="17"/>
        <v>22411.200000000001</v>
      </c>
      <c r="W533" s="23"/>
      <c r="X533" s="24">
        <v>2017</v>
      </c>
      <c r="Y533" s="24"/>
      <c r="Z533" s="18"/>
      <c r="AA533" s="18"/>
      <c r="AB533" s="18"/>
      <c r="AC533" s="18"/>
    </row>
    <row r="534" spans="1:39" s="15" customFormat="1" ht="12.75" customHeight="1" x14ac:dyDescent="0.25">
      <c r="A534" s="14"/>
      <c r="B534" s="58" t="s">
        <v>757</v>
      </c>
      <c r="C534" s="16" t="s">
        <v>31</v>
      </c>
      <c r="D534" s="16" t="s">
        <v>707</v>
      </c>
      <c r="E534" s="88" t="s">
        <v>3164</v>
      </c>
      <c r="F534" s="94" t="s">
        <v>3163</v>
      </c>
      <c r="G534" s="75" t="s">
        <v>3142</v>
      </c>
      <c r="H534" s="20" t="s">
        <v>33</v>
      </c>
      <c r="I534" s="21">
        <v>0</v>
      </c>
      <c r="J534" s="16" t="s">
        <v>34</v>
      </c>
      <c r="K534" s="16" t="s">
        <v>44</v>
      </c>
      <c r="L534" s="17" t="s">
        <v>1025</v>
      </c>
      <c r="M534" s="16" t="s">
        <v>37</v>
      </c>
      <c r="N534" s="16" t="s">
        <v>38</v>
      </c>
      <c r="O534" s="16" t="s">
        <v>39</v>
      </c>
      <c r="P534" s="16" t="s">
        <v>40</v>
      </c>
      <c r="Q534" s="62">
        <v>796</v>
      </c>
      <c r="R534" s="63" t="s">
        <v>42</v>
      </c>
      <c r="S534" s="16">
        <v>100</v>
      </c>
      <c r="T534" s="33">
        <v>250</v>
      </c>
      <c r="U534" s="33">
        <f t="shared" si="16"/>
        <v>25000</v>
      </c>
      <c r="V534" s="22">
        <f t="shared" si="17"/>
        <v>28000.000000000004</v>
      </c>
      <c r="W534" s="23"/>
      <c r="X534" s="24">
        <v>2017</v>
      </c>
      <c r="Y534" s="24"/>
      <c r="Z534" s="18"/>
      <c r="AA534" s="18"/>
      <c r="AB534" s="18"/>
      <c r="AC534" s="18"/>
      <c r="AD534" s="14"/>
      <c r="AE534" s="14"/>
      <c r="AF534" s="14"/>
      <c r="AG534" s="14"/>
      <c r="AH534" s="14"/>
      <c r="AI534" s="14"/>
      <c r="AJ534" s="14"/>
      <c r="AK534" s="14"/>
      <c r="AL534" s="14"/>
      <c r="AM534" s="14"/>
    </row>
    <row r="535" spans="1:39" ht="12.75" customHeight="1" x14ac:dyDescent="0.25">
      <c r="B535" s="58" t="s">
        <v>758</v>
      </c>
      <c r="C535" s="16" t="s">
        <v>31</v>
      </c>
      <c r="D535" s="16" t="s">
        <v>707</v>
      </c>
      <c r="E535" s="88" t="s">
        <v>3164</v>
      </c>
      <c r="F535" s="94" t="s">
        <v>3163</v>
      </c>
      <c r="G535" s="75" t="s">
        <v>3143</v>
      </c>
      <c r="H535" s="20" t="s">
        <v>33</v>
      </c>
      <c r="I535" s="21">
        <v>0</v>
      </c>
      <c r="J535" s="16" t="s">
        <v>34</v>
      </c>
      <c r="K535" s="16" t="s">
        <v>44</v>
      </c>
      <c r="L535" s="17" t="s">
        <v>1025</v>
      </c>
      <c r="M535" s="16" t="s">
        <v>37</v>
      </c>
      <c r="N535" s="16" t="s">
        <v>38</v>
      </c>
      <c r="O535" s="16" t="s">
        <v>39</v>
      </c>
      <c r="P535" s="16" t="s">
        <v>40</v>
      </c>
      <c r="Q535" s="62">
        <v>796</v>
      </c>
      <c r="R535" s="63" t="s">
        <v>42</v>
      </c>
      <c r="S535" s="16">
        <v>50</v>
      </c>
      <c r="T535" s="33">
        <v>250</v>
      </c>
      <c r="U535" s="33">
        <f t="shared" si="16"/>
        <v>12500</v>
      </c>
      <c r="V535" s="22">
        <f t="shared" si="17"/>
        <v>14000.000000000002</v>
      </c>
      <c r="W535" s="23"/>
      <c r="X535" s="24">
        <v>2017</v>
      </c>
      <c r="Y535" s="24"/>
      <c r="Z535" s="18"/>
      <c r="AA535" s="18"/>
      <c r="AB535" s="18"/>
      <c r="AC535" s="18"/>
    </row>
    <row r="536" spans="1:39" ht="12.75" customHeight="1" x14ac:dyDescent="0.25">
      <c r="B536" s="58" t="s">
        <v>759</v>
      </c>
      <c r="C536" s="16" t="s">
        <v>31</v>
      </c>
      <c r="D536" s="16" t="s">
        <v>707</v>
      </c>
      <c r="E536" s="88" t="s">
        <v>3164</v>
      </c>
      <c r="F536" s="94" t="s">
        <v>3163</v>
      </c>
      <c r="G536" s="75" t="s">
        <v>3144</v>
      </c>
      <c r="H536" s="20" t="s">
        <v>33</v>
      </c>
      <c r="I536" s="21">
        <v>0</v>
      </c>
      <c r="J536" s="16" t="s">
        <v>122</v>
      </c>
      <c r="K536" s="16" t="s">
        <v>37</v>
      </c>
      <c r="L536" s="17" t="s">
        <v>1025</v>
      </c>
      <c r="M536" s="16" t="s">
        <v>37</v>
      </c>
      <c r="N536" s="16" t="s">
        <v>38</v>
      </c>
      <c r="O536" s="16" t="s">
        <v>39</v>
      </c>
      <c r="P536" s="16" t="s">
        <v>40</v>
      </c>
      <c r="Q536" s="62">
        <v>796</v>
      </c>
      <c r="R536" s="63" t="s">
        <v>42</v>
      </c>
      <c r="S536" s="16">
        <v>50</v>
      </c>
      <c r="T536" s="33">
        <v>250</v>
      </c>
      <c r="U536" s="33">
        <f t="shared" si="16"/>
        <v>12500</v>
      </c>
      <c r="V536" s="22">
        <f t="shared" si="17"/>
        <v>14000.000000000002</v>
      </c>
      <c r="W536" s="23"/>
      <c r="X536" s="24">
        <v>2017</v>
      </c>
      <c r="Y536" s="24"/>
      <c r="Z536" s="18"/>
      <c r="AA536" s="18"/>
      <c r="AB536" s="18"/>
      <c r="AC536" s="18"/>
    </row>
    <row r="537" spans="1:39" ht="12.75" customHeight="1" x14ac:dyDescent="0.25">
      <c r="B537" s="58" t="s">
        <v>760</v>
      </c>
      <c r="C537" s="16" t="s">
        <v>31</v>
      </c>
      <c r="D537" s="16" t="s">
        <v>707</v>
      </c>
      <c r="E537" s="88" t="s">
        <v>3164</v>
      </c>
      <c r="F537" s="94" t="s">
        <v>3163</v>
      </c>
      <c r="G537" s="75" t="s">
        <v>3145</v>
      </c>
      <c r="H537" s="20" t="s">
        <v>33</v>
      </c>
      <c r="I537" s="21">
        <v>0</v>
      </c>
      <c r="J537" s="16" t="s">
        <v>34</v>
      </c>
      <c r="K537" s="16" t="s">
        <v>44</v>
      </c>
      <c r="L537" s="17" t="s">
        <v>1025</v>
      </c>
      <c r="M537" s="16" t="s">
        <v>37</v>
      </c>
      <c r="N537" s="16" t="s">
        <v>38</v>
      </c>
      <c r="O537" s="16" t="s">
        <v>39</v>
      </c>
      <c r="P537" s="16" t="s">
        <v>40</v>
      </c>
      <c r="Q537" s="62">
        <v>796</v>
      </c>
      <c r="R537" s="63" t="s">
        <v>42</v>
      </c>
      <c r="S537" s="16">
        <v>50</v>
      </c>
      <c r="T537" s="33">
        <v>250</v>
      </c>
      <c r="U537" s="33">
        <f t="shared" si="16"/>
        <v>12500</v>
      </c>
      <c r="V537" s="22">
        <f t="shared" si="17"/>
        <v>14000.000000000002</v>
      </c>
      <c r="W537" s="23"/>
      <c r="X537" s="24">
        <v>2017</v>
      </c>
      <c r="Y537" s="24"/>
      <c r="Z537" s="18"/>
      <c r="AA537" s="18"/>
      <c r="AB537" s="18"/>
      <c r="AC537" s="18"/>
    </row>
    <row r="538" spans="1:39" ht="12.75" customHeight="1" x14ac:dyDescent="0.25">
      <c r="B538" s="58" t="s">
        <v>762</v>
      </c>
      <c r="C538" s="16" t="s">
        <v>31</v>
      </c>
      <c r="D538" s="16" t="s">
        <v>707</v>
      </c>
      <c r="E538" s="88" t="s">
        <v>3164</v>
      </c>
      <c r="F538" s="94" t="s">
        <v>3163</v>
      </c>
      <c r="G538" s="75" t="s">
        <v>3146</v>
      </c>
      <c r="H538" s="20" t="s">
        <v>33</v>
      </c>
      <c r="I538" s="21">
        <v>0</v>
      </c>
      <c r="J538" s="16" t="s">
        <v>34</v>
      </c>
      <c r="K538" s="16" t="s">
        <v>44</v>
      </c>
      <c r="L538" s="17" t="s">
        <v>1025</v>
      </c>
      <c r="M538" s="16" t="s">
        <v>37</v>
      </c>
      <c r="N538" s="16" t="s">
        <v>38</v>
      </c>
      <c r="O538" s="16" t="s">
        <v>39</v>
      </c>
      <c r="P538" s="16" t="s">
        <v>40</v>
      </c>
      <c r="Q538" s="62">
        <v>796</v>
      </c>
      <c r="R538" s="63" t="s">
        <v>42</v>
      </c>
      <c r="S538" s="16">
        <v>50</v>
      </c>
      <c r="T538" s="33">
        <v>250</v>
      </c>
      <c r="U538" s="33">
        <f t="shared" si="16"/>
        <v>12500</v>
      </c>
      <c r="V538" s="22">
        <f t="shared" si="17"/>
        <v>14000.000000000002</v>
      </c>
      <c r="W538" s="23"/>
      <c r="X538" s="24">
        <v>2017</v>
      </c>
      <c r="Y538" s="24"/>
      <c r="Z538" s="18"/>
      <c r="AA538" s="18"/>
      <c r="AB538" s="18"/>
      <c r="AC538" s="18"/>
    </row>
    <row r="539" spans="1:39" ht="12.75" customHeight="1" x14ac:dyDescent="0.25">
      <c r="B539" s="58" t="s">
        <v>763</v>
      </c>
      <c r="C539" s="16" t="s">
        <v>31</v>
      </c>
      <c r="D539" s="16" t="s">
        <v>707</v>
      </c>
      <c r="E539" s="88" t="s">
        <v>3164</v>
      </c>
      <c r="F539" s="94" t="s">
        <v>3163</v>
      </c>
      <c r="G539" s="75" t="s">
        <v>3147</v>
      </c>
      <c r="H539" s="20" t="s">
        <v>33</v>
      </c>
      <c r="I539" s="21">
        <v>0</v>
      </c>
      <c r="J539" s="16" t="s">
        <v>122</v>
      </c>
      <c r="K539" s="16" t="s">
        <v>37</v>
      </c>
      <c r="L539" s="17" t="s">
        <v>1025</v>
      </c>
      <c r="M539" s="16" t="s">
        <v>37</v>
      </c>
      <c r="N539" s="16" t="s">
        <v>38</v>
      </c>
      <c r="O539" s="16" t="s">
        <v>39</v>
      </c>
      <c r="P539" s="16" t="s">
        <v>40</v>
      </c>
      <c r="Q539" s="62">
        <v>796</v>
      </c>
      <c r="R539" s="63" t="s">
        <v>42</v>
      </c>
      <c r="S539" s="16">
        <v>100</v>
      </c>
      <c r="T539" s="33">
        <v>200</v>
      </c>
      <c r="U539" s="33">
        <f t="shared" si="16"/>
        <v>20000</v>
      </c>
      <c r="V539" s="22">
        <f t="shared" si="17"/>
        <v>22400.000000000004</v>
      </c>
      <c r="W539" s="23"/>
      <c r="X539" s="24">
        <v>2017</v>
      </c>
      <c r="Y539" s="24"/>
      <c r="Z539" s="18"/>
      <c r="AA539" s="18"/>
      <c r="AB539" s="18"/>
      <c r="AC539" s="18"/>
    </row>
    <row r="540" spans="1:39" ht="12.75" customHeight="1" x14ac:dyDescent="0.25">
      <c r="B540" s="58" t="s">
        <v>765</v>
      </c>
      <c r="C540" s="16" t="s">
        <v>31</v>
      </c>
      <c r="D540" s="16" t="s">
        <v>707</v>
      </c>
      <c r="E540" s="88" t="s">
        <v>3164</v>
      </c>
      <c r="F540" s="94" t="s">
        <v>3163</v>
      </c>
      <c r="G540" s="75" t="s">
        <v>3148</v>
      </c>
      <c r="H540" s="20" t="s">
        <v>33</v>
      </c>
      <c r="I540" s="21">
        <v>0</v>
      </c>
      <c r="J540" s="16" t="s">
        <v>34</v>
      </c>
      <c r="K540" s="16" t="s">
        <v>44</v>
      </c>
      <c r="L540" s="17" t="s">
        <v>1025</v>
      </c>
      <c r="M540" s="16" t="s">
        <v>37</v>
      </c>
      <c r="N540" s="16" t="s">
        <v>38</v>
      </c>
      <c r="O540" s="16" t="s">
        <v>39</v>
      </c>
      <c r="P540" s="16" t="s">
        <v>40</v>
      </c>
      <c r="Q540" s="62">
        <v>796</v>
      </c>
      <c r="R540" s="63" t="s">
        <v>42</v>
      </c>
      <c r="S540" s="16">
        <v>100</v>
      </c>
      <c r="T540" s="33">
        <v>220</v>
      </c>
      <c r="U540" s="33">
        <f t="shared" si="16"/>
        <v>22000</v>
      </c>
      <c r="V540" s="22">
        <f t="shared" si="17"/>
        <v>24640.000000000004</v>
      </c>
      <c r="W540" s="23"/>
      <c r="X540" s="24">
        <v>2017</v>
      </c>
      <c r="Y540" s="24"/>
      <c r="Z540" s="18"/>
      <c r="AA540" s="18"/>
      <c r="AB540" s="18"/>
      <c r="AC540" s="18"/>
    </row>
    <row r="541" spans="1:39" ht="12.75" customHeight="1" x14ac:dyDescent="0.25">
      <c r="B541" s="58" t="s">
        <v>766</v>
      </c>
      <c r="C541" s="16" t="s">
        <v>31</v>
      </c>
      <c r="D541" s="16" t="s">
        <v>2143</v>
      </c>
      <c r="E541" s="95" t="s">
        <v>3166</v>
      </c>
      <c r="F541" s="53" t="s">
        <v>3165</v>
      </c>
      <c r="G541" s="53" t="s">
        <v>2139</v>
      </c>
      <c r="H541" s="20" t="s">
        <v>33</v>
      </c>
      <c r="I541" s="21">
        <v>0</v>
      </c>
      <c r="J541" s="16" t="s">
        <v>34</v>
      </c>
      <c r="K541" s="16" t="s">
        <v>44</v>
      </c>
      <c r="L541" s="17" t="s">
        <v>1025</v>
      </c>
      <c r="M541" s="16" t="s">
        <v>37</v>
      </c>
      <c r="N541" s="16" t="s">
        <v>38</v>
      </c>
      <c r="O541" s="16" t="s">
        <v>39</v>
      </c>
      <c r="P541" s="16" t="s">
        <v>40</v>
      </c>
      <c r="Q541" s="62">
        <v>166</v>
      </c>
      <c r="R541" s="63" t="s">
        <v>77</v>
      </c>
      <c r="S541" s="16">
        <v>150</v>
      </c>
      <c r="T541" s="33">
        <v>450</v>
      </c>
      <c r="U541" s="33">
        <f t="shared" si="16"/>
        <v>67500</v>
      </c>
      <c r="V541" s="22">
        <f t="shared" si="17"/>
        <v>75600</v>
      </c>
      <c r="W541" s="23"/>
      <c r="X541" s="24">
        <v>2017</v>
      </c>
      <c r="Y541" s="24"/>
      <c r="Z541" s="18"/>
      <c r="AA541" s="18"/>
      <c r="AB541" s="18"/>
      <c r="AC541" s="18"/>
    </row>
    <row r="542" spans="1:39" ht="12.75" customHeight="1" x14ac:dyDescent="0.25">
      <c r="B542" s="58" t="s">
        <v>767</v>
      </c>
      <c r="C542" s="16" t="s">
        <v>31</v>
      </c>
      <c r="D542" s="16" t="s">
        <v>721</v>
      </c>
      <c r="E542" s="54" t="s">
        <v>3167</v>
      </c>
      <c r="F542" s="94" t="s">
        <v>3168</v>
      </c>
      <c r="G542" s="75" t="s">
        <v>3149</v>
      </c>
      <c r="H542" s="20" t="s">
        <v>33</v>
      </c>
      <c r="I542" s="21">
        <v>0</v>
      </c>
      <c r="J542" s="16" t="s">
        <v>122</v>
      </c>
      <c r="K542" s="16" t="s">
        <v>37</v>
      </c>
      <c r="L542" s="17" t="s">
        <v>1025</v>
      </c>
      <c r="M542" s="16" t="s">
        <v>37</v>
      </c>
      <c r="N542" s="16" t="s">
        <v>38</v>
      </c>
      <c r="O542" s="16" t="s">
        <v>39</v>
      </c>
      <c r="P542" s="16" t="s">
        <v>40</v>
      </c>
      <c r="Q542" s="62">
        <v>166</v>
      </c>
      <c r="R542" s="63" t="s">
        <v>77</v>
      </c>
      <c r="S542" s="16">
        <v>200</v>
      </c>
      <c r="T542" s="33">
        <v>750</v>
      </c>
      <c r="U542" s="33">
        <f t="shared" si="16"/>
        <v>150000</v>
      </c>
      <c r="V542" s="22">
        <f t="shared" si="17"/>
        <v>168000.00000000003</v>
      </c>
      <c r="W542" s="23"/>
      <c r="X542" s="24">
        <v>2017</v>
      </c>
      <c r="Y542" s="24"/>
      <c r="Z542" s="18"/>
      <c r="AA542" s="18"/>
      <c r="AB542" s="18"/>
      <c r="AC542" s="18"/>
    </row>
    <row r="543" spans="1:39" ht="12.75" customHeight="1" x14ac:dyDescent="0.25">
      <c r="B543" s="58" t="s">
        <v>768</v>
      </c>
      <c r="C543" s="16" t="s">
        <v>31</v>
      </c>
      <c r="D543" s="16" t="s">
        <v>707</v>
      </c>
      <c r="E543" s="88" t="s">
        <v>3164</v>
      </c>
      <c r="F543" s="94" t="s">
        <v>3163</v>
      </c>
      <c r="G543" s="75" t="s">
        <v>3150</v>
      </c>
      <c r="H543" s="20" t="s">
        <v>33</v>
      </c>
      <c r="I543" s="21">
        <v>0</v>
      </c>
      <c r="J543" s="16" t="s">
        <v>34</v>
      </c>
      <c r="K543" s="16" t="s">
        <v>44</v>
      </c>
      <c r="L543" s="17" t="s">
        <v>1025</v>
      </c>
      <c r="M543" s="16" t="s">
        <v>37</v>
      </c>
      <c r="N543" s="16" t="s">
        <v>38</v>
      </c>
      <c r="O543" s="16" t="s">
        <v>39</v>
      </c>
      <c r="P543" s="16" t="s">
        <v>40</v>
      </c>
      <c r="Q543" s="62">
        <v>796</v>
      </c>
      <c r="R543" s="20" t="s">
        <v>42</v>
      </c>
      <c r="S543" s="16">
        <v>60</v>
      </c>
      <c r="T543" s="33">
        <v>260</v>
      </c>
      <c r="U543" s="33">
        <f t="shared" si="16"/>
        <v>15600</v>
      </c>
      <c r="V543" s="22">
        <f t="shared" si="17"/>
        <v>17472</v>
      </c>
      <c r="W543" s="23"/>
      <c r="X543" s="24">
        <v>2017</v>
      </c>
      <c r="Y543" s="24"/>
      <c r="Z543" s="18"/>
      <c r="AA543" s="18"/>
      <c r="AB543" s="18"/>
      <c r="AC543" s="18"/>
    </row>
    <row r="544" spans="1:39" ht="12.75" customHeight="1" x14ac:dyDescent="0.25">
      <c r="B544" s="58" t="s">
        <v>769</v>
      </c>
      <c r="C544" s="16" t="s">
        <v>31</v>
      </c>
      <c r="D544" s="16" t="s">
        <v>707</v>
      </c>
      <c r="E544" s="88" t="s">
        <v>3164</v>
      </c>
      <c r="F544" s="94" t="s">
        <v>3163</v>
      </c>
      <c r="G544" s="75" t="s">
        <v>3151</v>
      </c>
      <c r="H544" s="20" t="s">
        <v>33</v>
      </c>
      <c r="I544" s="21">
        <v>0</v>
      </c>
      <c r="J544" s="16" t="s">
        <v>34</v>
      </c>
      <c r="K544" s="16" t="s">
        <v>44</v>
      </c>
      <c r="L544" s="17" t="s">
        <v>1025</v>
      </c>
      <c r="M544" s="16" t="s">
        <v>37</v>
      </c>
      <c r="N544" s="16" t="s">
        <v>38</v>
      </c>
      <c r="O544" s="16" t="s">
        <v>39</v>
      </c>
      <c r="P544" s="16" t="s">
        <v>40</v>
      </c>
      <c r="Q544" s="62">
        <v>796</v>
      </c>
      <c r="R544" s="20" t="s">
        <v>42</v>
      </c>
      <c r="S544" s="16">
        <v>40</v>
      </c>
      <c r="T544" s="33">
        <v>240</v>
      </c>
      <c r="U544" s="33">
        <f t="shared" si="16"/>
        <v>9600</v>
      </c>
      <c r="V544" s="22">
        <f t="shared" si="17"/>
        <v>10752.000000000002</v>
      </c>
      <c r="W544" s="23"/>
      <c r="X544" s="24">
        <v>2017</v>
      </c>
      <c r="Y544" s="24"/>
      <c r="Z544" s="18"/>
      <c r="AA544" s="18"/>
      <c r="AB544" s="18"/>
      <c r="AC544" s="18"/>
    </row>
    <row r="545" spans="1:39" ht="12.75" customHeight="1" x14ac:dyDescent="0.25">
      <c r="B545" s="58" t="s">
        <v>770</v>
      </c>
      <c r="C545" s="16" t="s">
        <v>31</v>
      </c>
      <c r="D545" s="16" t="s">
        <v>707</v>
      </c>
      <c r="E545" s="88" t="s">
        <v>3164</v>
      </c>
      <c r="F545" s="94" t="s">
        <v>3163</v>
      </c>
      <c r="G545" s="75" t="s">
        <v>2140</v>
      </c>
      <c r="H545" s="20" t="s">
        <v>33</v>
      </c>
      <c r="I545" s="21">
        <v>0</v>
      </c>
      <c r="J545" s="16" t="s">
        <v>122</v>
      </c>
      <c r="K545" s="16" t="s">
        <v>37</v>
      </c>
      <c r="L545" s="17" t="s">
        <v>1025</v>
      </c>
      <c r="M545" s="16" t="s">
        <v>37</v>
      </c>
      <c r="N545" s="16" t="s">
        <v>38</v>
      </c>
      <c r="O545" s="16" t="s">
        <v>39</v>
      </c>
      <c r="P545" s="16" t="s">
        <v>40</v>
      </c>
      <c r="Q545" s="62">
        <v>796</v>
      </c>
      <c r="R545" s="20" t="s">
        <v>42</v>
      </c>
      <c r="S545" s="16">
        <v>10</v>
      </c>
      <c r="T545" s="33">
        <v>460</v>
      </c>
      <c r="U545" s="33">
        <f t="shared" si="16"/>
        <v>4600</v>
      </c>
      <c r="V545" s="22">
        <f t="shared" si="17"/>
        <v>5152.0000000000009</v>
      </c>
      <c r="W545" s="23"/>
      <c r="X545" s="24">
        <v>2017</v>
      </c>
      <c r="Y545" s="24"/>
      <c r="Z545" s="18"/>
      <c r="AA545" s="18"/>
      <c r="AB545" s="18"/>
      <c r="AC545" s="18"/>
    </row>
    <row r="546" spans="1:39" ht="12.75" customHeight="1" x14ac:dyDescent="0.25">
      <c r="B546" s="58" t="s">
        <v>772</v>
      </c>
      <c r="C546" s="16" t="s">
        <v>31</v>
      </c>
      <c r="D546" s="16" t="s">
        <v>707</v>
      </c>
      <c r="E546" s="88" t="s">
        <v>3164</v>
      </c>
      <c r="F546" s="94" t="s">
        <v>3163</v>
      </c>
      <c r="G546" s="75" t="s">
        <v>3152</v>
      </c>
      <c r="H546" s="20" t="s">
        <v>33</v>
      </c>
      <c r="I546" s="21">
        <v>0</v>
      </c>
      <c r="J546" s="16" t="s">
        <v>34</v>
      </c>
      <c r="K546" s="16" t="s">
        <v>44</v>
      </c>
      <c r="L546" s="17" t="s">
        <v>1025</v>
      </c>
      <c r="M546" s="16" t="s">
        <v>37</v>
      </c>
      <c r="N546" s="16" t="s">
        <v>38</v>
      </c>
      <c r="O546" s="16" t="s">
        <v>39</v>
      </c>
      <c r="P546" s="16" t="s">
        <v>40</v>
      </c>
      <c r="Q546" s="62">
        <v>796</v>
      </c>
      <c r="R546" s="20" t="s">
        <v>42</v>
      </c>
      <c r="S546" s="16">
        <v>6</v>
      </c>
      <c r="T546" s="33">
        <v>700</v>
      </c>
      <c r="U546" s="33">
        <f t="shared" si="16"/>
        <v>4200</v>
      </c>
      <c r="V546" s="22">
        <f t="shared" si="17"/>
        <v>4704</v>
      </c>
      <c r="W546" s="23"/>
      <c r="X546" s="24">
        <v>2017</v>
      </c>
      <c r="Y546" s="24"/>
      <c r="Z546" s="18"/>
      <c r="AA546" s="18"/>
      <c r="AB546" s="18"/>
      <c r="AC546" s="18"/>
    </row>
    <row r="547" spans="1:39" ht="12.75" customHeight="1" x14ac:dyDescent="0.25">
      <c r="B547" s="58" t="s">
        <v>774</v>
      </c>
      <c r="C547" s="16" t="s">
        <v>31</v>
      </c>
      <c r="D547" s="16" t="s">
        <v>707</v>
      </c>
      <c r="E547" s="88" t="s">
        <v>3164</v>
      </c>
      <c r="F547" s="94" t="s">
        <v>3163</v>
      </c>
      <c r="G547" s="75" t="s">
        <v>3153</v>
      </c>
      <c r="H547" s="20" t="s">
        <v>33</v>
      </c>
      <c r="I547" s="21">
        <v>0</v>
      </c>
      <c r="J547" s="16" t="s">
        <v>34</v>
      </c>
      <c r="K547" s="16" t="s">
        <v>44</v>
      </c>
      <c r="L547" s="17" t="s">
        <v>1025</v>
      </c>
      <c r="M547" s="16" t="s">
        <v>37</v>
      </c>
      <c r="N547" s="16" t="s">
        <v>38</v>
      </c>
      <c r="O547" s="16" t="s">
        <v>39</v>
      </c>
      <c r="P547" s="16" t="s">
        <v>40</v>
      </c>
      <c r="Q547" s="62">
        <v>796</v>
      </c>
      <c r="R547" s="20" t="s">
        <v>42</v>
      </c>
      <c r="S547" s="16">
        <v>25</v>
      </c>
      <c r="T547" s="33">
        <v>700</v>
      </c>
      <c r="U547" s="33">
        <f t="shared" si="16"/>
        <v>17500</v>
      </c>
      <c r="V547" s="22">
        <f t="shared" si="17"/>
        <v>19600.000000000004</v>
      </c>
      <c r="W547" s="23"/>
      <c r="X547" s="24">
        <v>2017</v>
      </c>
      <c r="Y547" s="24"/>
      <c r="Z547" s="18"/>
      <c r="AA547" s="18"/>
      <c r="AB547" s="18"/>
      <c r="AC547" s="18"/>
    </row>
    <row r="548" spans="1:39" ht="12.75" customHeight="1" x14ac:dyDescent="0.25">
      <c r="B548" s="58" t="s">
        <v>775</v>
      </c>
      <c r="C548" s="16" t="s">
        <v>31</v>
      </c>
      <c r="D548" s="16" t="s">
        <v>707</v>
      </c>
      <c r="E548" s="88" t="s">
        <v>3164</v>
      </c>
      <c r="F548" s="94" t="s">
        <v>3163</v>
      </c>
      <c r="G548" s="75" t="s">
        <v>3154</v>
      </c>
      <c r="H548" s="20" t="s">
        <v>33</v>
      </c>
      <c r="I548" s="21">
        <v>0</v>
      </c>
      <c r="J548" s="16" t="s">
        <v>122</v>
      </c>
      <c r="K548" s="16" t="s">
        <v>37</v>
      </c>
      <c r="L548" s="17" t="s">
        <v>1025</v>
      </c>
      <c r="M548" s="16" t="s">
        <v>37</v>
      </c>
      <c r="N548" s="16" t="s">
        <v>38</v>
      </c>
      <c r="O548" s="16" t="s">
        <v>39</v>
      </c>
      <c r="P548" s="16" t="s">
        <v>40</v>
      </c>
      <c r="Q548" s="62">
        <v>796</v>
      </c>
      <c r="R548" s="20" t="s">
        <v>42</v>
      </c>
      <c r="S548" s="16">
        <v>15</v>
      </c>
      <c r="T548" s="33">
        <v>600</v>
      </c>
      <c r="U548" s="33">
        <f t="shared" si="16"/>
        <v>9000</v>
      </c>
      <c r="V548" s="22">
        <f t="shared" si="17"/>
        <v>10080.000000000002</v>
      </c>
      <c r="W548" s="23"/>
      <c r="X548" s="24">
        <v>2017</v>
      </c>
      <c r="Y548" s="24"/>
      <c r="Z548" s="18"/>
      <c r="AA548" s="18"/>
      <c r="AB548" s="18"/>
      <c r="AC548" s="18"/>
    </row>
    <row r="549" spans="1:39" ht="12.75" customHeight="1" x14ac:dyDescent="0.25">
      <c r="B549" s="58" t="s">
        <v>776</v>
      </c>
      <c r="C549" s="16" t="s">
        <v>31</v>
      </c>
      <c r="D549" s="16" t="s">
        <v>707</v>
      </c>
      <c r="E549" s="88" t="s">
        <v>3164</v>
      </c>
      <c r="F549" s="94" t="s">
        <v>3163</v>
      </c>
      <c r="G549" s="75" t="s">
        <v>3155</v>
      </c>
      <c r="H549" s="20" t="s">
        <v>33</v>
      </c>
      <c r="I549" s="21">
        <v>0</v>
      </c>
      <c r="J549" s="16" t="s">
        <v>34</v>
      </c>
      <c r="K549" s="16" t="s">
        <v>44</v>
      </c>
      <c r="L549" s="17" t="s">
        <v>1025</v>
      </c>
      <c r="M549" s="16" t="s">
        <v>37</v>
      </c>
      <c r="N549" s="16" t="s">
        <v>38</v>
      </c>
      <c r="O549" s="16" t="s">
        <v>39</v>
      </c>
      <c r="P549" s="16" t="s">
        <v>40</v>
      </c>
      <c r="Q549" s="62">
        <v>796</v>
      </c>
      <c r="R549" s="20" t="s">
        <v>42</v>
      </c>
      <c r="S549" s="16">
        <v>15</v>
      </c>
      <c r="T549" s="33">
        <v>600</v>
      </c>
      <c r="U549" s="33">
        <f t="shared" si="16"/>
        <v>9000</v>
      </c>
      <c r="V549" s="22">
        <f t="shared" si="17"/>
        <v>10080.000000000002</v>
      </c>
      <c r="W549" s="23"/>
      <c r="X549" s="24">
        <v>2017</v>
      </c>
      <c r="Y549" s="24"/>
      <c r="Z549" s="18"/>
      <c r="AA549" s="18"/>
      <c r="AB549" s="18"/>
      <c r="AC549" s="18"/>
    </row>
    <row r="550" spans="1:39" ht="12.75" customHeight="1" x14ac:dyDescent="0.25">
      <c r="B550" s="58" t="s">
        <v>777</v>
      </c>
      <c r="C550" s="16" t="s">
        <v>31</v>
      </c>
      <c r="D550" s="16" t="s">
        <v>707</v>
      </c>
      <c r="E550" s="88" t="s">
        <v>3164</v>
      </c>
      <c r="F550" s="94" t="s">
        <v>3163</v>
      </c>
      <c r="G550" s="75" t="s">
        <v>3156</v>
      </c>
      <c r="H550" s="20" t="s">
        <v>33</v>
      </c>
      <c r="I550" s="21">
        <v>0</v>
      </c>
      <c r="J550" s="16" t="s">
        <v>34</v>
      </c>
      <c r="K550" s="16" t="s">
        <v>44</v>
      </c>
      <c r="L550" s="17" t="s">
        <v>1025</v>
      </c>
      <c r="M550" s="16" t="s">
        <v>37</v>
      </c>
      <c r="N550" s="16" t="s">
        <v>38</v>
      </c>
      <c r="O550" s="16" t="s">
        <v>39</v>
      </c>
      <c r="P550" s="16" t="s">
        <v>40</v>
      </c>
      <c r="Q550" s="62">
        <v>796</v>
      </c>
      <c r="R550" s="20" t="s">
        <v>42</v>
      </c>
      <c r="S550" s="16">
        <v>6</v>
      </c>
      <c r="T550" s="33">
        <v>200</v>
      </c>
      <c r="U550" s="33">
        <f t="shared" si="16"/>
        <v>1200</v>
      </c>
      <c r="V550" s="22">
        <f t="shared" si="17"/>
        <v>1344.0000000000002</v>
      </c>
      <c r="W550" s="23"/>
      <c r="X550" s="24">
        <v>2017</v>
      </c>
      <c r="Y550" s="24"/>
      <c r="Z550" s="18"/>
      <c r="AA550" s="18"/>
      <c r="AB550" s="18"/>
      <c r="AC550" s="18"/>
    </row>
    <row r="551" spans="1:39" ht="12.75" customHeight="1" x14ac:dyDescent="0.25">
      <c r="B551" s="58" t="s">
        <v>778</v>
      </c>
      <c r="C551" s="16" t="s">
        <v>31</v>
      </c>
      <c r="D551" s="16" t="s">
        <v>707</v>
      </c>
      <c r="E551" s="88" t="s">
        <v>3164</v>
      </c>
      <c r="F551" s="94" t="s">
        <v>3163</v>
      </c>
      <c r="G551" s="75" t="s">
        <v>3157</v>
      </c>
      <c r="H551" s="20" t="s">
        <v>33</v>
      </c>
      <c r="I551" s="21">
        <v>0</v>
      </c>
      <c r="J551" s="16" t="s">
        <v>122</v>
      </c>
      <c r="K551" s="16" t="s">
        <v>37</v>
      </c>
      <c r="L551" s="17" t="s">
        <v>1025</v>
      </c>
      <c r="M551" s="16" t="s">
        <v>37</v>
      </c>
      <c r="N551" s="16" t="s">
        <v>38</v>
      </c>
      <c r="O551" s="16" t="s">
        <v>39</v>
      </c>
      <c r="P551" s="16" t="s">
        <v>40</v>
      </c>
      <c r="Q551" s="62">
        <v>796</v>
      </c>
      <c r="R551" s="20" t="s">
        <v>42</v>
      </c>
      <c r="S551" s="16">
        <v>20</v>
      </c>
      <c r="T551" s="33">
        <v>300</v>
      </c>
      <c r="U551" s="33">
        <f t="shared" si="16"/>
        <v>6000</v>
      </c>
      <c r="V551" s="22">
        <f t="shared" si="17"/>
        <v>6720.0000000000009</v>
      </c>
      <c r="W551" s="23"/>
      <c r="X551" s="24">
        <v>2017</v>
      </c>
      <c r="Y551" s="24"/>
      <c r="Z551" s="18"/>
      <c r="AA551" s="18"/>
      <c r="AB551" s="18"/>
      <c r="AC551" s="18"/>
    </row>
    <row r="552" spans="1:39" ht="12.75" customHeight="1" x14ac:dyDescent="0.25">
      <c r="B552" s="58" t="s">
        <v>779</v>
      </c>
      <c r="C552" s="16" t="s">
        <v>31</v>
      </c>
      <c r="D552" s="16" t="s">
        <v>707</v>
      </c>
      <c r="E552" s="88" t="s">
        <v>3164</v>
      </c>
      <c r="F552" s="94" t="s">
        <v>3163</v>
      </c>
      <c r="G552" s="75" t="s">
        <v>3158</v>
      </c>
      <c r="H552" s="20" t="s">
        <v>33</v>
      </c>
      <c r="I552" s="21">
        <v>0</v>
      </c>
      <c r="J552" s="16" t="s">
        <v>34</v>
      </c>
      <c r="K552" s="16" t="s">
        <v>44</v>
      </c>
      <c r="L552" s="17" t="s">
        <v>1025</v>
      </c>
      <c r="M552" s="16" t="s">
        <v>37</v>
      </c>
      <c r="N552" s="16" t="s">
        <v>38</v>
      </c>
      <c r="O552" s="16" t="s">
        <v>39</v>
      </c>
      <c r="P552" s="16" t="s">
        <v>40</v>
      </c>
      <c r="Q552" s="62">
        <v>796</v>
      </c>
      <c r="R552" s="20" t="s">
        <v>42</v>
      </c>
      <c r="S552" s="16">
        <v>10</v>
      </c>
      <c r="T552" s="33">
        <v>600</v>
      </c>
      <c r="U552" s="33">
        <f t="shared" si="16"/>
        <v>6000</v>
      </c>
      <c r="V552" s="22">
        <f t="shared" si="17"/>
        <v>6720.0000000000009</v>
      </c>
      <c r="W552" s="23"/>
      <c r="X552" s="24">
        <v>2017</v>
      </c>
      <c r="Y552" s="24"/>
      <c r="Z552" s="18"/>
      <c r="AA552" s="18"/>
      <c r="AB552" s="18"/>
      <c r="AC552" s="18"/>
    </row>
    <row r="553" spans="1:39" ht="12.75" customHeight="1" x14ac:dyDescent="0.25">
      <c r="B553" s="58" t="s">
        <v>780</v>
      </c>
      <c r="C553" s="16" t="s">
        <v>31</v>
      </c>
      <c r="D553" s="16" t="s">
        <v>707</v>
      </c>
      <c r="E553" s="88" t="s">
        <v>3164</v>
      </c>
      <c r="F553" s="94" t="s">
        <v>3163</v>
      </c>
      <c r="G553" s="75" t="s">
        <v>3159</v>
      </c>
      <c r="H553" s="20" t="s">
        <v>33</v>
      </c>
      <c r="I553" s="21">
        <v>0</v>
      </c>
      <c r="J553" s="16" t="s">
        <v>34</v>
      </c>
      <c r="K553" s="16" t="s">
        <v>44</v>
      </c>
      <c r="L553" s="17" t="s">
        <v>1025</v>
      </c>
      <c r="M553" s="16" t="s">
        <v>37</v>
      </c>
      <c r="N553" s="16" t="s">
        <v>38</v>
      </c>
      <c r="O553" s="16" t="s">
        <v>39</v>
      </c>
      <c r="P553" s="16" t="s">
        <v>40</v>
      </c>
      <c r="Q553" s="62">
        <v>796</v>
      </c>
      <c r="R553" s="20" t="s">
        <v>42</v>
      </c>
      <c r="S553" s="16">
        <v>20</v>
      </c>
      <c r="T553" s="33">
        <v>230</v>
      </c>
      <c r="U553" s="33">
        <f t="shared" si="16"/>
        <v>4600</v>
      </c>
      <c r="V553" s="22">
        <f t="shared" si="17"/>
        <v>5152.0000000000009</v>
      </c>
      <c r="W553" s="23"/>
      <c r="X553" s="24">
        <v>2017</v>
      </c>
      <c r="Y553" s="24"/>
      <c r="Z553" s="18"/>
      <c r="AA553" s="18"/>
      <c r="AB553" s="18"/>
      <c r="AC553" s="18"/>
    </row>
    <row r="554" spans="1:39" ht="12.75" customHeight="1" x14ac:dyDescent="0.25">
      <c r="B554" s="58" t="s">
        <v>781</v>
      </c>
      <c r="C554" s="16" t="s">
        <v>31</v>
      </c>
      <c r="D554" s="16" t="s">
        <v>707</v>
      </c>
      <c r="E554" s="88" t="s">
        <v>3164</v>
      </c>
      <c r="F554" s="94" t="s">
        <v>3163</v>
      </c>
      <c r="G554" s="75" t="s">
        <v>3160</v>
      </c>
      <c r="H554" s="20" t="s">
        <v>33</v>
      </c>
      <c r="I554" s="21">
        <v>0</v>
      </c>
      <c r="J554" s="16" t="s">
        <v>122</v>
      </c>
      <c r="K554" s="16" t="s">
        <v>37</v>
      </c>
      <c r="L554" s="17" t="s">
        <v>1025</v>
      </c>
      <c r="M554" s="16" t="s">
        <v>37</v>
      </c>
      <c r="N554" s="16" t="s">
        <v>38</v>
      </c>
      <c r="O554" s="16" t="s">
        <v>39</v>
      </c>
      <c r="P554" s="16" t="s">
        <v>40</v>
      </c>
      <c r="Q554" s="62">
        <v>796</v>
      </c>
      <c r="R554" s="20" t="s">
        <v>42</v>
      </c>
      <c r="S554" s="16">
        <v>50</v>
      </c>
      <c r="T554" s="33">
        <v>400</v>
      </c>
      <c r="U554" s="33">
        <f t="shared" si="16"/>
        <v>20000</v>
      </c>
      <c r="V554" s="22">
        <f t="shared" si="17"/>
        <v>22400.000000000004</v>
      </c>
      <c r="W554" s="23"/>
      <c r="X554" s="24">
        <v>2017</v>
      </c>
      <c r="Y554" s="24"/>
      <c r="Z554" s="18"/>
      <c r="AA554" s="18"/>
      <c r="AB554" s="18"/>
      <c r="AC554" s="18"/>
    </row>
    <row r="555" spans="1:39" ht="12.75" customHeight="1" x14ac:dyDescent="0.25">
      <c r="B555" s="58" t="s">
        <v>782</v>
      </c>
      <c r="C555" s="16" t="s">
        <v>31</v>
      </c>
      <c r="D555" s="16" t="s">
        <v>707</v>
      </c>
      <c r="E555" s="88" t="s">
        <v>3164</v>
      </c>
      <c r="F555" s="94" t="s">
        <v>3163</v>
      </c>
      <c r="G555" s="75" t="s">
        <v>3161</v>
      </c>
      <c r="H555" s="20" t="s">
        <v>33</v>
      </c>
      <c r="I555" s="21">
        <v>0</v>
      </c>
      <c r="J555" s="16" t="s">
        <v>34</v>
      </c>
      <c r="K555" s="16" t="s">
        <v>44</v>
      </c>
      <c r="L555" s="17" t="s">
        <v>1025</v>
      </c>
      <c r="M555" s="16" t="s">
        <v>37</v>
      </c>
      <c r="N555" s="16" t="s">
        <v>38</v>
      </c>
      <c r="O555" s="16" t="s">
        <v>39</v>
      </c>
      <c r="P555" s="16" t="s">
        <v>40</v>
      </c>
      <c r="Q555" s="62">
        <v>796</v>
      </c>
      <c r="R555" s="20" t="s">
        <v>42</v>
      </c>
      <c r="S555" s="16">
        <v>20</v>
      </c>
      <c r="T555" s="33">
        <v>500</v>
      </c>
      <c r="U555" s="33">
        <f t="shared" si="16"/>
        <v>10000</v>
      </c>
      <c r="V555" s="22">
        <f t="shared" si="17"/>
        <v>11200.000000000002</v>
      </c>
      <c r="W555" s="23"/>
      <c r="X555" s="24">
        <v>2017</v>
      </c>
      <c r="Y555" s="24"/>
      <c r="Z555" s="18"/>
      <c r="AA555" s="18"/>
      <c r="AB555" s="18"/>
      <c r="AC555" s="18"/>
    </row>
    <row r="556" spans="1:39" ht="12.75" customHeight="1" x14ac:dyDescent="0.25">
      <c r="B556" s="58" t="s">
        <v>784</v>
      </c>
      <c r="C556" s="16" t="s">
        <v>31</v>
      </c>
      <c r="D556" s="16" t="s">
        <v>707</v>
      </c>
      <c r="E556" s="88" t="s">
        <v>3164</v>
      </c>
      <c r="F556" s="94" t="s">
        <v>3163</v>
      </c>
      <c r="G556" s="75" t="s">
        <v>3162</v>
      </c>
      <c r="H556" s="20" t="s">
        <v>33</v>
      </c>
      <c r="I556" s="21">
        <v>0</v>
      </c>
      <c r="J556" s="16" t="s">
        <v>34</v>
      </c>
      <c r="K556" s="16" t="s">
        <v>44</v>
      </c>
      <c r="L556" s="17" t="s">
        <v>1025</v>
      </c>
      <c r="M556" s="16" t="s">
        <v>37</v>
      </c>
      <c r="N556" s="16" t="s">
        <v>38</v>
      </c>
      <c r="O556" s="16" t="s">
        <v>39</v>
      </c>
      <c r="P556" s="16" t="s">
        <v>40</v>
      </c>
      <c r="Q556" s="62">
        <v>796</v>
      </c>
      <c r="R556" s="20" t="s">
        <v>42</v>
      </c>
      <c r="S556" s="16">
        <v>15</v>
      </c>
      <c r="T556" s="33">
        <v>340</v>
      </c>
      <c r="U556" s="33">
        <f t="shared" si="16"/>
        <v>5100</v>
      </c>
      <c r="V556" s="22">
        <f t="shared" si="17"/>
        <v>5712.0000000000009</v>
      </c>
      <c r="W556" s="23"/>
      <c r="X556" s="24">
        <v>2017</v>
      </c>
      <c r="Y556" s="24"/>
      <c r="Z556" s="18"/>
      <c r="AA556" s="18"/>
      <c r="AB556" s="18"/>
      <c r="AC556" s="18"/>
    </row>
    <row r="557" spans="1:39" ht="12.75" customHeight="1" x14ac:dyDescent="0.25">
      <c r="B557" s="58" t="s">
        <v>785</v>
      </c>
      <c r="C557" s="16" t="s">
        <v>31</v>
      </c>
      <c r="D557" s="16" t="s">
        <v>707</v>
      </c>
      <c r="E557" s="88" t="s">
        <v>3164</v>
      </c>
      <c r="F557" s="94" t="s">
        <v>3163</v>
      </c>
      <c r="G557" s="75" t="s">
        <v>2141</v>
      </c>
      <c r="H557" s="20" t="s">
        <v>33</v>
      </c>
      <c r="I557" s="21">
        <v>0</v>
      </c>
      <c r="J557" s="16" t="s">
        <v>122</v>
      </c>
      <c r="K557" s="16" t="s">
        <v>37</v>
      </c>
      <c r="L557" s="17" t="s">
        <v>1025</v>
      </c>
      <c r="M557" s="16" t="s">
        <v>37</v>
      </c>
      <c r="N557" s="16" t="s">
        <v>38</v>
      </c>
      <c r="O557" s="16" t="s">
        <v>39</v>
      </c>
      <c r="P557" s="16" t="s">
        <v>40</v>
      </c>
      <c r="Q557" s="62">
        <v>796</v>
      </c>
      <c r="R557" s="20" t="s">
        <v>42</v>
      </c>
      <c r="S557" s="16">
        <v>15</v>
      </c>
      <c r="T557" s="33">
        <v>750</v>
      </c>
      <c r="U557" s="33">
        <f t="shared" si="16"/>
        <v>11250</v>
      </c>
      <c r="V557" s="22">
        <f t="shared" si="17"/>
        <v>12600.000000000002</v>
      </c>
      <c r="W557" s="23"/>
      <c r="X557" s="24">
        <v>2017</v>
      </c>
      <c r="Y557" s="24"/>
      <c r="Z557" s="18"/>
      <c r="AA557" s="18"/>
      <c r="AB557" s="18"/>
      <c r="AC557" s="18"/>
    </row>
    <row r="558" spans="1:39" ht="12.75" customHeight="1" x14ac:dyDescent="0.25">
      <c r="B558" s="58" t="s">
        <v>786</v>
      </c>
      <c r="C558" s="16" t="s">
        <v>31</v>
      </c>
      <c r="D558" s="16" t="s">
        <v>707</v>
      </c>
      <c r="E558" s="88" t="s">
        <v>3164</v>
      </c>
      <c r="F558" s="94" t="s">
        <v>3163</v>
      </c>
      <c r="G558" s="75" t="s">
        <v>2142</v>
      </c>
      <c r="H558" s="20" t="s">
        <v>33</v>
      </c>
      <c r="I558" s="21">
        <v>0</v>
      </c>
      <c r="J558" s="16" t="s">
        <v>34</v>
      </c>
      <c r="K558" s="16" t="s">
        <v>44</v>
      </c>
      <c r="L558" s="17" t="s">
        <v>1025</v>
      </c>
      <c r="M558" s="16" t="s">
        <v>37</v>
      </c>
      <c r="N558" s="16" t="s">
        <v>38</v>
      </c>
      <c r="O558" s="16" t="s">
        <v>39</v>
      </c>
      <c r="P558" s="16" t="s">
        <v>40</v>
      </c>
      <c r="Q558" s="62">
        <v>796</v>
      </c>
      <c r="R558" s="20" t="s">
        <v>42</v>
      </c>
      <c r="S558" s="16">
        <v>15</v>
      </c>
      <c r="T558" s="33">
        <v>750</v>
      </c>
      <c r="U558" s="33">
        <f t="shared" si="16"/>
        <v>11250</v>
      </c>
      <c r="V558" s="22">
        <f t="shared" si="17"/>
        <v>12600.000000000002</v>
      </c>
      <c r="W558" s="23"/>
      <c r="X558" s="24">
        <v>2017</v>
      </c>
      <c r="Y558" s="24"/>
      <c r="Z558" s="18"/>
      <c r="AA558" s="18"/>
      <c r="AB558" s="18"/>
      <c r="AC558" s="18"/>
    </row>
    <row r="559" spans="1:39" s="15" customFormat="1" ht="12.75" customHeight="1" x14ac:dyDescent="0.25">
      <c r="A559" s="14"/>
      <c r="B559" s="58" t="s">
        <v>788</v>
      </c>
      <c r="C559" s="16" t="s">
        <v>31</v>
      </c>
      <c r="D559" s="16" t="s">
        <v>2144</v>
      </c>
      <c r="E559" s="54" t="s">
        <v>3170</v>
      </c>
      <c r="F559" s="50" t="s">
        <v>3169</v>
      </c>
      <c r="G559" s="50" t="s">
        <v>2147</v>
      </c>
      <c r="H559" s="20" t="s">
        <v>33</v>
      </c>
      <c r="I559" s="21">
        <v>0</v>
      </c>
      <c r="J559" s="16" t="s">
        <v>34</v>
      </c>
      <c r="K559" s="16" t="s">
        <v>44</v>
      </c>
      <c r="L559" s="17" t="s">
        <v>851</v>
      </c>
      <c r="M559" s="16" t="s">
        <v>37</v>
      </c>
      <c r="N559" s="16" t="s">
        <v>38</v>
      </c>
      <c r="O559" s="16" t="s">
        <v>39</v>
      </c>
      <c r="P559" s="16" t="s">
        <v>40</v>
      </c>
      <c r="Q559" s="62">
        <v>796</v>
      </c>
      <c r="R559" s="20" t="s">
        <v>42</v>
      </c>
      <c r="S559" s="16">
        <v>5</v>
      </c>
      <c r="T559" s="33">
        <v>1589</v>
      </c>
      <c r="U559" s="33">
        <f t="shared" si="16"/>
        <v>7945</v>
      </c>
      <c r="V559" s="22">
        <f t="shared" si="17"/>
        <v>8898.4000000000015</v>
      </c>
      <c r="W559" s="23"/>
      <c r="X559" s="24">
        <v>2017</v>
      </c>
      <c r="Y559" s="24"/>
      <c r="Z559" s="18"/>
      <c r="AA559" s="18"/>
      <c r="AB559" s="18"/>
      <c r="AC559" s="18"/>
      <c r="AD559" s="14"/>
      <c r="AE559" s="14"/>
      <c r="AF559" s="14"/>
      <c r="AG559" s="14"/>
      <c r="AH559" s="14"/>
      <c r="AI559" s="14"/>
      <c r="AJ559" s="14"/>
      <c r="AK559" s="14"/>
      <c r="AL559" s="14"/>
      <c r="AM559" s="14"/>
    </row>
    <row r="560" spans="1:39" ht="12.75" customHeight="1" x14ac:dyDescent="0.25">
      <c r="B560" s="58" t="s">
        <v>790</v>
      </c>
      <c r="C560" s="16" t="s">
        <v>31</v>
      </c>
      <c r="D560" s="16" t="s">
        <v>2144</v>
      </c>
      <c r="E560" s="54" t="s">
        <v>3170</v>
      </c>
      <c r="F560" s="50" t="s">
        <v>3169</v>
      </c>
      <c r="G560" s="50" t="s">
        <v>2148</v>
      </c>
      <c r="H560" s="20" t="s">
        <v>33</v>
      </c>
      <c r="I560" s="21">
        <v>0</v>
      </c>
      <c r="J560" s="16" t="s">
        <v>122</v>
      </c>
      <c r="K560" s="16" t="s">
        <v>37</v>
      </c>
      <c r="L560" s="17" t="s">
        <v>851</v>
      </c>
      <c r="M560" s="16" t="s">
        <v>37</v>
      </c>
      <c r="N560" s="16" t="s">
        <v>38</v>
      </c>
      <c r="O560" s="16" t="s">
        <v>39</v>
      </c>
      <c r="P560" s="16" t="s">
        <v>40</v>
      </c>
      <c r="Q560" s="62">
        <v>796</v>
      </c>
      <c r="R560" s="20" t="s">
        <v>42</v>
      </c>
      <c r="S560" s="16">
        <v>1</v>
      </c>
      <c r="T560" s="33">
        <v>2200</v>
      </c>
      <c r="U560" s="33">
        <f t="shared" si="16"/>
        <v>2200</v>
      </c>
      <c r="V560" s="22">
        <f t="shared" si="17"/>
        <v>2464.0000000000005</v>
      </c>
      <c r="W560" s="23"/>
      <c r="X560" s="24">
        <v>2017</v>
      </c>
      <c r="Y560" s="24"/>
      <c r="Z560" s="18"/>
      <c r="AA560" s="18"/>
      <c r="AB560" s="18"/>
      <c r="AC560" s="18"/>
    </row>
    <row r="561" spans="1:39" ht="12.75" customHeight="1" x14ac:dyDescent="0.25">
      <c r="B561" s="58" t="s">
        <v>791</v>
      </c>
      <c r="C561" s="16" t="s">
        <v>31</v>
      </c>
      <c r="D561" s="16" t="s">
        <v>2144</v>
      </c>
      <c r="E561" s="54" t="s">
        <v>3170</v>
      </c>
      <c r="F561" s="50" t="s">
        <v>3169</v>
      </c>
      <c r="G561" s="50" t="s">
        <v>2149</v>
      </c>
      <c r="H561" s="20" t="s">
        <v>33</v>
      </c>
      <c r="I561" s="21">
        <v>0</v>
      </c>
      <c r="J561" s="16" t="s">
        <v>34</v>
      </c>
      <c r="K561" s="16" t="s">
        <v>44</v>
      </c>
      <c r="L561" s="17" t="s">
        <v>851</v>
      </c>
      <c r="M561" s="16" t="s">
        <v>37</v>
      </c>
      <c r="N561" s="16" t="s">
        <v>38</v>
      </c>
      <c r="O561" s="16" t="s">
        <v>39</v>
      </c>
      <c r="P561" s="16" t="s">
        <v>40</v>
      </c>
      <c r="Q561" s="62">
        <v>796</v>
      </c>
      <c r="R561" s="20" t="s">
        <v>42</v>
      </c>
      <c r="S561" s="16">
        <v>11</v>
      </c>
      <c r="T561" s="33">
        <v>2590</v>
      </c>
      <c r="U561" s="33">
        <f t="shared" si="16"/>
        <v>28490</v>
      </c>
      <c r="V561" s="22">
        <f t="shared" si="17"/>
        <v>31908.800000000003</v>
      </c>
      <c r="W561" s="23"/>
      <c r="X561" s="24">
        <v>2017</v>
      </c>
      <c r="Y561" s="24"/>
      <c r="Z561" s="18"/>
      <c r="AA561" s="18"/>
      <c r="AB561" s="18"/>
      <c r="AC561" s="18"/>
    </row>
    <row r="562" spans="1:39" ht="12.75" customHeight="1" x14ac:dyDescent="0.25">
      <c r="B562" s="58" t="s">
        <v>792</v>
      </c>
      <c r="C562" s="16" t="s">
        <v>31</v>
      </c>
      <c r="D562" s="16" t="s">
        <v>2145</v>
      </c>
      <c r="E562" s="50" t="s">
        <v>3172</v>
      </c>
      <c r="F562" s="50" t="s">
        <v>3171</v>
      </c>
      <c r="G562" s="50" t="s">
        <v>2150</v>
      </c>
      <c r="H562" s="20" t="s">
        <v>33</v>
      </c>
      <c r="I562" s="21">
        <v>0</v>
      </c>
      <c r="J562" s="16" t="s">
        <v>34</v>
      </c>
      <c r="K562" s="16" t="s">
        <v>44</v>
      </c>
      <c r="L562" s="17" t="s">
        <v>851</v>
      </c>
      <c r="M562" s="16" t="s">
        <v>37</v>
      </c>
      <c r="N562" s="16" t="s">
        <v>38</v>
      </c>
      <c r="O562" s="16" t="s">
        <v>39</v>
      </c>
      <c r="P562" s="16" t="s">
        <v>40</v>
      </c>
      <c r="Q562" s="62">
        <v>796</v>
      </c>
      <c r="R562" s="20" t="s">
        <v>42</v>
      </c>
      <c r="S562" s="16">
        <v>3</v>
      </c>
      <c r="T562" s="33">
        <v>10250</v>
      </c>
      <c r="U562" s="33">
        <f t="shared" si="16"/>
        <v>30750</v>
      </c>
      <c r="V562" s="22">
        <f t="shared" si="17"/>
        <v>34440</v>
      </c>
      <c r="W562" s="23"/>
      <c r="X562" s="24">
        <v>2017</v>
      </c>
      <c r="Y562" s="24"/>
      <c r="Z562" s="18"/>
      <c r="AA562" s="18"/>
      <c r="AB562" s="18"/>
      <c r="AC562" s="18"/>
    </row>
    <row r="563" spans="1:39" ht="12.75" customHeight="1" x14ac:dyDescent="0.25">
      <c r="B563" s="58" t="s">
        <v>793</v>
      </c>
      <c r="C563" s="16" t="s">
        <v>31</v>
      </c>
      <c r="D563" s="16" t="s">
        <v>2145</v>
      </c>
      <c r="E563" s="50" t="s">
        <v>3172</v>
      </c>
      <c r="F563" s="50" t="s">
        <v>3171</v>
      </c>
      <c r="G563" s="50" t="s">
        <v>2151</v>
      </c>
      <c r="H563" s="20" t="s">
        <v>33</v>
      </c>
      <c r="I563" s="21">
        <v>0</v>
      </c>
      <c r="J563" s="16" t="s">
        <v>122</v>
      </c>
      <c r="K563" s="16" t="s">
        <v>37</v>
      </c>
      <c r="L563" s="17" t="s">
        <v>851</v>
      </c>
      <c r="M563" s="16" t="s">
        <v>37</v>
      </c>
      <c r="N563" s="16" t="s">
        <v>38</v>
      </c>
      <c r="O563" s="16" t="s">
        <v>39</v>
      </c>
      <c r="P563" s="16" t="s">
        <v>40</v>
      </c>
      <c r="Q563" s="62">
        <v>796</v>
      </c>
      <c r="R563" s="20" t="s">
        <v>42</v>
      </c>
      <c r="S563" s="16">
        <v>3</v>
      </c>
      <c r="T563" s="33">
        <v>10250</v>
      </c>
      <c r="U563" s="33">
        <f t="shared" si="16"/>
        <v>30750</v>
      </c>
      <c r="V563" s="22">
        <f t="shared" si="17"/>
        <v>34440</v>
      </c>
      <c r="W563" s="23"/>
      <c r="X563" s="24">
        <v>2017</v>
      </c>
      <c r="Y563" s="24"/>
      <c r="Z563" s="18"/>
      <c r="AA563" s="18"/>
      <c r="AB563" s="18"/>
      <c r="AC563" s="18"/>
    </row>
    <row r="564" spans="1:39" ht="12.75" customHeight="1" x14ac:dyDescent="0.25">
      <c r="B564" s="58" t="s">
        <v>794</v>
      </c>
      <c r="C564" s="16" t="s">
        <v>31</v>
      </c>
      <c r="D564" s="16" t="s">
        <v>2146</v>
      </c>
      <c r="E564" s="54" t="s">
        <v>3173</v>
      </c>
      <c r="F564" s="50" t="s">
        <v>3246</v>
      </c>
      <c r="G564" s="50" t="s">
        <v>2152</v>
      </c>
      <c r="H564" s="20" t="s">
        <v>33</v>
      </c>
      <c r="I564" s="21">
        <v>0</v>
      </c>
      <c r="J564" s="16" t="s">
        <v>34</v>
      </c>
      <c r="K564" s="16" t="s">
        <v>44</v>
      </c>
      <c r="L564" s="17" t="s">
        <v>2455</v>
      </c>
      <c r="M564" s="16" t="s">
        <v>37</v>
      </c>
      <c r="N564" s="16" t="s">
        <v>38</v>
      </c>
      <c r="O564" s="16" t="s">
        <v>39</v>
      </c>
      <c r="P564" s="16" t="s">
        <v>40</v>
      </c>
      <c r="Q564" s="62">
        <v>796</v>
      </c>
      <c r="R564" s="20" t="s">
        <v>42</v>
      </c>
      <c r="S564" s="16">
        <v>7</v>
      </c>
      <c r="T564" s="33">
        <v>4580</v>
      </c>
      <c r="U564" s="33">
        <f t="shared" si="16"/>
        <v>32060</v>
      </c>
      <c r="V564" s="22">
        <f t="shared" si="17"/>
        <v>35907.200000000004</v>
      </c>
      <c r="W564" s="23"/>
      <c r="X564" s="24">
        <v>2017</v>
      </c>
      <c r="Y564" s="24"/>
      <c r="Z564" s="18"/>
      <c r="AA564" s="18"/>
      <c r="AB564" s="18"/>
      <c r="AC564" s="18"/>
    </row>
    <row r="565" spans="1:39" s="15" customFormat="1" ht="12.75" customHeight="1" x14ac:dyDescent="0.25">
      <c r="A565" s="14"/>
      <c r="B565" s="58" t="s">
        <v>797</v>
      </c>
      <c r="C565" s="16" t="s">
        <v>31</v>
      </c>
      <c r="D565" s="16" t="s">
        <v>2153</v>
      </c>
      <c r="E565" s="54" t="s">
        <v>3174</v>
      </c>
      <c r="F565" s="94" t="s">
        <v>3175</v>
      </c>
      <c r="G565" s="75" t="s">
        <v>2169</v>
      </c>
      <c r="H565" s="20" t="s">
        <v>33</v>
      </c>
      <c r="I565" s="21">
        <v>0</v>
      </c>
      <c r="J565" s="16" t="s">
        <v>34</v>
      </c>
      <c r="K565" s="16" t="s">
        <v>44</v>
      </c>
      <c r="L565" s="17" t="s">
        <v>1025</v>
      </c>
      <c r="M565" s="16" t="s">
        <v>37</v>
      </c>
      <c r="N565" s="16" t="s">
        <v>38</v>
      </c>
      <c r="O565" s="16" t="s">
        <v>39</v>
      </c>
      <c r="P565" s="16" t="s">
        <v>40</v>
      </c>
      <c r="Q565" s="62">
        <v>778</v>
      </c>
      <c r="R565" s="63" t="s">
        <v>83</v>
      </c>
      <c r="S565" s="16">
        <v>10</v>
      </c>
      <c r="T565" s="33">
        <v>345</v>
      </c>
      <c r="U565" s="33">
        <f t="shared" si="16"/>
        <v>3450</v>
      </c>
      <c r="V565" s="22">
        <f t="shared" si="17"/>
        <v>3864.0000000000005</v>
      </c>
      <c r="W565" s="23"/>
      <c r="X565" s="24">
        <v>2017</v>
      </c>
      <c r="Y565" s="24"/>
      <c r="Z565" s="18"/>
      <c r="AA565" s="18"/>
      <c r="AB565" s="18"/>
      <c r="AC565" s="18"/>
      <c r="AD565" s="14"/>
      <c r="AE565" s="14"/>
      <c r="AF565" s="14"/>
      <c r="AG565" s="14"/>
      <c r="AH565" s="14"/>
      <c r="AI565" s="14"/>
      <c r="AJ565" s="14"/>
      <c r="AK565" s="14"/>
      <c r="AL565" s="14"/>
      <c r="AM565" s="14"/>
    </row>
    <row r="566" spans="1:39" ht="12.75" customHeight="1" x14ac:dyDescent="0.25">
      <c r="B566" s="58" t="s">
        <v>798</v>
      </c>
      <c r="C566" s="16" t="s">
        <v>31</v>
      </c>
      <c r="D566" s="16" t="s">
        <v>2154</v>
      </c>
      <c r="E566" s="54" t="s">
        <v>3176</v>
      </c>
      <c r="F566" s="94" t="s">
        <v>3177</v>
      </c>
      <c r="G566" s="75" t="s">
        <v>2171</v>
      </c>
      <c r="H566" s="20" t="s">
        <v>33</v>
      </c>
      <c r="I566" s="21">
        <v>0</v>
      </c>
      <c r="J566" s="16" t="s">
        <v>122</v>
      </c>
      <c r="K566" s="16" t="s">
        <v>37</v>
      </c>
      <c r="L566" s="17" t="s">
        <v>1025</v>
      </c>
      <c r="M566" s="16" t="s">
        <v>37</v>
      </c>
      <c r="N566" s="16" t="s">
        <v>38</v>
      </c>
      <c r="O566" s="16" t="s">
        <v>39</v>
      </c>
      <c r="P566" s="16" t="s">
        <v>40</v>
      </c>
      <c r="Q566" s="62">
        <v>778</v>
      </c>
      <c r="R566" s="63" t="s">
        <v>83</v>
      </c>
      <c r="S566" s="16">
        <v>30</v>
      </c>
      <c r="T566" s="33">
        <v>190</v>
      </c>
      <c r="U566" s="33">
        <f t="shared" si="16"/>
        <v>5700</v>
      </c>
      <c r="V566" s="22">
        <f t="shared" si="17"/>
        <v>6384.0000000000009</v>
      </c>
      <c r="W566" s="23"/>
      <c r="X566" s="24">
        <v>2017</v>
      </c>
      <c r="Y566" s="24"/>
      <c r="Z566" s="18"/>
      <c r="AA566" s="18"/>
      <c r="AB566" s="18"/>
      <c r="AC566" s="18"/>
    </row>
    <row r="567" spans="1:39" ht="12.75" customHeight="1" x14ac:dyDescent="0.25">
      <c r="B567" s="58" t="s">
        <v>799</v>
      </c>
      <c r="C567" s="16" t="s">
        <v>31</v>
      </c>
      <c r="D567" s="16" t="s">
        <v>2155</v>
      </c>
      <c r="E567" s="54" t="s">
        <v>3178</v>
      </c>
      <c r="F567" s="94" t="s">
        <v>3177</v>
      </c>
      <c r="G567" s="75" t="s">
        <v>2172</v>
      </c>
      <c r="H567" s="20" t="s">
        <v>33</v>
      </c>
      <c r="I567" s="21">
        <v>0</v>
      </c>
      <c r="J567" s="16" t="s">
        <v>34</v>
      </c>
      <c r="K567" s="16" t="s">
        <v>44</v>
      </c>
      <c r="L567" s="17" t="s">
        <v>1025</v>
      </c>
      <c r="M567" s="16" t="s">
        <v>37</v>
      </c>
      <c r="N567" s="16" t="s">
        <v>38</v>
      </c>
      <c r="O567" s="16" t="s">
        <v>39</v>
      </c>
      <c r="P567" s="16" t="s">
        <v>40</v>
      </c>
      <c r="Q567" s="62">
        <v>778</v>
      </c>
      <c r="R567" s="63" t="s">
        <v>83</v>
      </c>
      <c r="S567" s="16">
        <v>20</v>
      </c>
      <c r="T567" s="33">
        <v>70</v>
      </c>
      <c r="U567" s="33">
        <f t="shared" si="16"/>
        <v>1400</v>
      </c>
      <c r="V567" s="22">
        <f t="shared" si="17"/>
        <v>1568.0000000000002</v>
      </c>
      <c r="W567" s="23"/>
      <c r="X567" s="24">
        <v>2017</v>
      </c>
      <c r="Y567" s="24"/>
      <c r="Z567" s="18"/>
      <c r="AA567" s="18"/>
      <c r="AB567" s="18"/>
      <c r="AC567" s="18"/>
    </row>
    <row r="568" spans="1:39" ht="12.75" customHeight="1" x14ac:dyDescent="0.25">
      <c r="B568" s="58" t="s">
        <v>802</v>
      </c>
      <c r="C568" s="16" t="s">
        <v>31</v>
      </c>
      <c r="D568" s="16" t="s">
        <v>2156</v>
      </c>
      <c r="E568" s="54" t="s">
        <v>2170</v>
      </c>
      <c r="F568" s="94" t="s">
        <v>3175</v>
      </c>
      <c r="G568" s="75" t="s">
        <v>2173</v>
      </c>
      <c r="H568" s="20" t="s">
        <v>33</v>
      </c>
      <c r="I568" s="21">
        <v>0</v>
      </c>
      <c r="J568" s="16" t="s">
        <v>34</v>
      </c>
      <c r="K568" s="16" t="s">
        <v>44</v>
      </c>
      <c r="L568" s="17" t="s">
        <v>1025</v>
      </c>
      <c r="M568" s="16" t="s">
        <v>37</v>
      </c>
      <c r="N568" s="16" t="s">
        <v>38</v>
      </c>
      <c r="O568" s="16" t="s">
        <v>39</v>
      </c>
      <c r="P568" s="16" t="s">
        <v>40</v>
      </c>
      <c r="Q568" s="62">
        <v>872</v>
      </c>
      <c r="R568" s="20" t="s">
        <v>493</v>
      </c>
      <c r="S568" s="16">
        <v>10</v>
      </c>
      <c r="T568" s="33">
        <v>170</v>
      </c>
      <c r="U568" s="33">
        <f t="shared" si="16"/>
        <v>1700</v>
      </c>
      <c r="V568" s="22">
        <f t="shared" si="17"/>
        <v>1904.0000000000002</v>
      </c>
      <c r="W568" s="23"/>
      <c r="X568" s="24">
        <v>2017</v>
      </c>
      <c r="Y568" s="24"/>
      <c r="Z568" s="18"/>
      <c r="AA568" s="18"/>
      <c r="AB568" s="18"/>
      <c r="AC568" s="18"/>
    </row>
    <row r="569" spans="1:39" ht="12.75" customHeight="1" x14ac:dyDescent="0.25">
      <c r="B569" s="58" t="s">
        <v>803</v>
      </c>
      <c r="C569" s="16" t="s">
        <v>31</v>
      </c>
      <c r="D569" s="16" t="s">
        <v>2157</v>
      </c>
      <c r="E569" s="54" t="s">
        <v>3179</v>
      </c>
      <c r="F569" s="53" t="s">
        <v>3175</v>
      </c>
      <c r="G569" s="75" t="s">
        <v>2174</v>
      </c>
      <c r="H569" s="20" t="s">
        <v>33</v>
      </c>
      <c r="I569" s="21">
        <v>0</v>
      </c>
      <c r="J569" s="16" t="s">
        <v>122</v>
      </c>
      <c r="K569" s="16" t="s">
        <v>37</v>
      </c>
      <c r="L569" s="17" t="s">
        <v>1025</v>
      </c>
      <c r="M569" s="16" t="s">
        <v>37</v>
      </c>
      <c r="N569" s="16" t="s">
        <v>38</v>
      </c>
      <c r="O569" s="16" t="s">
        <v>39</v>
      </c>
      <c r="P569" s="16" t="s">
        <v>40</v>
      </c>
      <c r="Q569" s="62">
        <v>872</v>
      </c>
      <c r="R569" s="20" t="s">
        <v>493</v>
      </c>
      <c r="S569" s="16">
        <v>30</v>
      </c>
      <c r="T569" s="33">
        <v>195</v>
      </c>
      <c r="U569" s="33">
        <f t="shared" si="16"/>
        <v>5850</v>
      </c>
      <c r="V569" s="22">
        <f t="shared" si="17"/>
        <v>6552.0000000000009</v>
      </c>
      <c r="W569" s="23"/>
      <c r="X569" s="24">
        <v>2017</v>
      </c>
      <c r="Y569" s="24"/>
      <c r="Z569" s="18"/>
      <c r="AA569" s="18"/>
      <c r="AB569" s="18"/>
      <c r="AC569" s="18"/>
    </row>
    <row r="570" spans="1:39" ht="12.75" customHeight="1" x14ac:dyDescent="0.25">
      <c r="B570" s="58" t="s">
        <v>807</v>
      </c>
      <c r="C570" s="16" t="s">
        <v>31</v>
      </c>
      <c r="D570" s="16" t="s">
        <v>2158</v>
      </c>
      <c r="E570" s="54" t="s">
        <v>3180</v>
      </c>
      <c r="F570" s="94" t="s">
        <v>3181</v>
      </c>
      <c r="G570" s="75" t="s">
        <v>2175</v>
      </c>
      <c r="H570" s="20" t="s">
        <v>33</v>
      </c>
      <c r="I570" s="21">
        <v>0</v>
      </c>
      <c r="J570" s="16" t="s">
        <v>34</v>
      </c>
      <c r="K570" s="16" t="s">
        <v>44</v>
      </c>
      <c r="L570" s="17" t="s">
        <v>1025</v>
      </c>
      <c r="M570" s="16" t="s">
        <v>37</v>
      </c>
      <c r="N570" s="16" t="s">
        <v>38</v>
      </c>
      <c r="O570" s="16" t="s">
        <v>39</v>
      </c>
      <c r="P570" s="16" t="s">
        <v>40</v>
      </c>
      <c r="Q570" s="62">
        <v>778</v>
      </c>
      <c r="R570" s="63" t="s">
        <v>83</v>
      </c>
      <c r="S570" s="16">
        <v>10</v>
      </c>
      <c r="T570" s="33">
        <v>280</v>
      </c>
      <c r="U570" s="33">
        <f t="shared" si="16"/>
        <v>2800</v>
      </c>
      <c r="V570" s="22">
        <f t="shared" si="17"/>
        <v>3136.0000000000005</v>
      </c>
      <c r="W570" s="23"/>
      <c r="X570" s="24">
        <v>2017</v>
      </c>
      <c r="Y570" s="24"/>
      <c r="Z570" s="18"/>
      <c r="AA570" s="18"/>
      <c r="AB570" s="18"/>
      <c r="AC570" s="18"/>
    </row>
    <row r="571" spans="1:39" ht="12.75" customHeight="1" x14ac:dyDescent="0.25">
      <c r="B571" s="58" t="s">
        <v>808</v>
      </c>
      <c r="C571" s="16" t="s">
        <v>31</v>
      </c>
      <c r="D571" s="16" t="s">
        <v>2159</v>
      </c>
      <c r="E571" s="54" t="s">
        <v>3182</v>
      </c>
      <c r="F571" s="94" t="s">
        <v>3177</v>
      </c>
      <c r="G571" s="75" t="s">
        <v>2176</v>
      </c>
      <c r="H571" s="20" t="s">
        <v>33</v>
      </c>
      <c r="I571" s="21">
        <v>0</v>
      </c>
      <c r="J571" s="16" t="s">
        <v>34</v>
      </c>
      <c r="K571" s="16" t="s">
        <v>44</v>
      </c>
      <c r="L571" s="17" t="s">
        <v>1025</v>
      </c>
      <c r="M571" s="16" t="s">
        <v>37</v>
      </c>
      <c r="N571" s="16" t="s">
        <v>38</v>
      </c>
      <c r="O571" s="16" t="s">
        <v>39</v>
      </c>
      <c r="P571" s="16" t="s">
        <v>40</v>
      </c>
      <c r="Q571" s="62">
        <v>778</v>
      </c>
      <c r="R571" s="63" t="s">
        <v>83</v>
      </c>
      <c r="S571" s="16">
        <v>10</v>
      </c>
      <c r="T571" s="33">
        <v>210</v>
      </c>
      <c r="U571" s="33">
        <f t="shared" si="16"/>
        <v>2100</v>
      </c>
      <c r="V571" s="22">
        <f t="shared" si="17"/>
        <v>2352</v>
      </c>
      <c r="W571" s="23"/>
      <c r="X571" s="24">
        <v>2017</v>
      </c>
      <c r="Y571" s="24"/>
      <c r="Z571" s="18"/>
      <c r="AA571" s="18"/>
      <c r="AB571" s="18"/>
      <c r="AC571" s="18"/>
    </row>
    <row r="572" spans="1:39" ht="12.75" customHeight="1" x14ac:dyDescent="0.25">
      <c r="B572" s="58" t="s">
        <v>811</v>
      </c>
      <c r="C572" s="16" t="s">
        <v>31</v>
      </c>
      <c r="D572" s="16" t="s">
        <v>2160</v>
      </c>
      <c r="E572" s="54" t="s">
        <v>3183</v>
      </c>
      <c r="F572" s="94" t="s">
        <v>3184</v>
      </c>
      <c r="G572" s="75" t="s">
        <v>2177</v>
      </c>
      <c r="H572" s="20" t="s">
        <v>33</v>
      </c>
      <c r="I572" s="21">
        <v>0</v>
      </c>
      <c r="J572" s="16" t="s">
        <v>122</v>
      </c>
      <c r="K572" s="16" t="s">
        <v>37</v>
      </c>
      <c r="L572" s="17" t="s">
        <v>1025</v>
      </c>
      <c r="M572" s="16" t="s">
        <v>37</v>
      </c>
      <c r="N572" s="16" t="s">
        <v>38</v>
      </c>
      <c r="O572" s="16" t="s">
        <v>39</v>
      </c>
      <c r="P572" s="16" t="s">
        <v>40</v>
      </c>
      <c r="Q572" s="62">
        <v>778</v>
      </c>
      <c r="R572" s="63" t="s">
        <v>83</v>
      </c>
      <c r="S572" s="16">
        <v>20</v>
      </c>
      <c r="T572" s="33">
        <v>90</v>
      </c>
      <c r="U572" s="33">
        <f t="shared" si="16"/>
        <v>1800</v>
      </c>
      <c r="V572" s="22">
        <f t="shared" si="17"/>
        <v>2016.0000000000002</v>
      </c>
      <c r="W572" s="23"/>
      <c r="X572" s="24">
        <v>2017</v>
      </c>
      <c r="Y572" s="24"/>
      <c r="Z572" s="18"/>
      <c r="AA572" s="18"/>
      <c r="AB572" s="18"/>
      <c r="AC572" s="18"/>
    </row>
    <row r="573" spans="1:39" ht="12.75" customHeight="1" x14ac:dyDescent="0.25">
      <c r="B573" s="58" t="s">
        <v>812</v>
      </c>
      <c r="C573" s="16" t="s">
        <v>31</v>
      </c>
      <c r="D573" s="16" t="s">
        <v>2161</v>
      </c>
      <c r="E573" s="62" t="s">
        <v>3185</v>
      </c>
      <c r="F573" s="94" t="s">
        <v>3186</v>
      </c>
      <c r="G573" s="75" t="s">
        <v>2178</v>
      </c>
      <c r="H573" s="20" t="s">
        <v>33</v>
      </c>
      <c r="I573" s="21">
        <v>0</v>
      </c>
      <c r="J573" s="16" t="s">
        <v>34</v>
      </c>
      <c r="K573" s="16" t="s">
        <v>44</v>
      </c>
      <c r="L573" s="17" t="s">
        <v>1025</v>
      </c>
      <c r="M573" s="16" t="s">
        <v>37</v>
      </c>
      <c r="N573" s="16" t="s">
        <v>38</v>
      </c>
      <c r="O573" s="16" t="s">
        <v>39</v>
      </c>
      <c r="P573" s="16" t="s">
        <v>40</v>
      </c>
      <c r="Q573" s="62">
        <v>796</v>
      </c>
      <c r="R573" s="20" t="s">
        <v>42</v>
      </c>
      <c r="S573" s="16">
        <v>30</v>
      </c>
      <c r="T573" s="33">
        <v>450</v>
      </c>
      <c r="U573" s="33">
        <f t="shared" si="16"/>
        <v>13500</v>
      </c>
      <c r="V573" s="22">
        <f t="shared" si="17"/>
        <v>15120.000000000002</v>
      </c>
      <c r="W573" s="23"/>
      <c r="X573" s="24">
        <v>2017</v>
      </c>
      <c r="Y573" s="24"/>
      <c r="Z573" s="18"/>
      <c r="AA573" s="18"/>
      <c r="AB573" s="18"/>
      <c r="AC573" s="18"/>
    </row>
    <row r="574" spans="1:39" ht="12.75" customHeight="1" x14ac:dyDescent="0.25">
      <c r="B574" s="58" t="s">
        <v>813</v>
      </c>
      <c r="C574" s="16" t="s">
        <v>31</v>
      </c>
      <c r="D574" s="16" t="s">
        <v>2162</v>
      </c>
      <c r="E574" s="54" t="s">
        <v>2832</v>
      </c>
      <c r="F574" s="94" t="s">
        <v>3187</v>
      </c>
      <c r="G574" s="75" t="s">
        <v>2179</v>
      </c>
      <c r="H574" s="20" t="s">
        <v>33</v>
      </c>
      <c r="I574" s="21">
        <v>0</v>
      </c>
      <c r="J574" s="16" t="s">
        <v>34</v>
      </c>
      <c r="K574" s="16" t="s">
        <v>44</v>
      </c>
      <c r="L574" s="17" t="s">
        <v>1025</v>
      </c>
      <c r="M574" s="16" t="s">
        <v>37</v>
      </c>
      <c r="N574" s="16" t="s">
        <v>38</v>
      </c>
      <c r="O574" s="16" t="s">
        <v>39</v>
      </c>
      <c r="P574" s="16" t="s">
        <v>40</v>
      </c>
      <c r="Q574" s="62">
        <v>715</v>
      </c>
      <c r="R574" s="63" t="s">
        <v>162</v>
      </c>
      <c r="S574" s="16">
        <v>1</v>
      </c>
      <c r="T574" s="33">
        <v>150</v>
      </c>
      <c r="U574" s="33">
        <f t="shared" si="16"/>
        <v>150</v>
      </c>
      <c r="V574" s="22">
        <f t="shared" si="17"/>
        <v>168.00000000000003</v>
      </c>
      <c r="W574" s="23"/>
      <c r="X574" s="24">
        <v>2017</v>
      </c>
      <c r="Y574" s="24"/>
      <c r="Z574" s="18"/>
      <c r="AA574" s="18"/>
      <c r="AB574" s="18"/>
      <c r="AC574" s="18"/>
    </row>
    <row r="575" spans="1:39" ht="12.75" customHeight="1" x14ac:dyDescent="0.25">
      <c r="B575" s="58" t="s">
        <v>816</v>
      </c>
      <c r="C575" s="16" t="s">
        <v>31</v>
      </c>
      <c r="D575" s="16" t="s">
        <v>2163</v>
      </c>
      <c r="E575" s="54" t="s">
        <v>2832</v>
      </c>
      <c r="F575" s="53" t="s">
        <v>3188</v>
      </c>
      <c r="G575" s="75" t="s">
        <v>2180</v>
      </c>
      <c r="H575" s="20" t="s">
        <v>33</v>
      </c>
      <c r="I575" s="21">
        <v>0</v>
      </c>
      <c r="J575" s="16" t="s">
        <v>122</v>
      </c>
      <c r="K575" s="16" t="s">
        <v>37</v>
      </c>
      <c r="L575" s="17" t="s">
        <v>1025</v>
      </c>
      <c r="M575" s="16" t="s">
        <v>37</v>
      </c>
      <c r="N575" s="16" t="s">
        <v>38</v>
      </c>
      <c r="O575" s="16" t="s">
        <v>39</v>
      </c>
      <c r="P575" s="16" t="s">
        <v>40</v>
      </c>
      <c r="Q575" s="62">
        <v>778</v>
      </c>
      <c r="R575" s="63" t="s">
        <v>83</v>
      </c>
      <c r="S575" s="16">
        <v>1</v>
      </c>
      <c r="T575" s="33">
        <v>150</v>
      </c>
      <c r="U575" s="33">
        <f t="shared" si="16"/>
        <v>150</v>
      </c>
      <c r="V575" s="22">
        <f t="shared" si="17"/>
        <v>168.00000000000003</v>
      </c>
      <c r="W575" s="23"/>
      <c r="X575" s="24">
        <v>2017</v>
      </c>
      <c r="Y575" s="24"/>
      <c r="Z575" s="18"/>
      <c r="AA575" s="18"/>
      <c r="AB575" s="18"/>
      <c r="AC575" s="18"/>
    </row>
    <row r="576" spans="1:39" ht="12.75" customHeight="1" x14ac:dyDescent="0.25">
      <c r="B576" s="58" t="s">
        <v>818</v>
      </c>
      <c r="C576" s="16" t="s">
        <v>31</v>
      </c>
      <c r="D576" s="16" t="s">
        <v>2164</v>
      </c>
      <c r="E576" s="54" t="s">
        <v>3189</v>
      </c>
      <c r="F576" s="94" t="s">
        <v>2856</v>
      </c>
      <c r="G576" s="75" t="s">
        <v>2181</v>
      </c>
      <c r="H576" s="20" t="s">
        <v>33</v>
      </c>
      <c r="I576" s="21">
        <v>0</v>
      </c>
      <c r="J576" s="16" t="s">
        <v>34</v>
      </c>
      <c r="K576" s="16" t="s">
        <v>44</v>
      </c>
      <c r="L576" s="17" t="s">
        <v>1025</v>
      </c>
      <c r="M576" s="16" t="s">
        <v>37</v>
      </c>
      <c r="N576" s="16" t="s">
        <v>38</v>
      </c>
      <c r="O576" s="16" t="s">
        <v>39</v>
      </c>
      <c r="P576" s="16" t="s">
        <v>40</v>
      </c>
      <c r="Q576" s="62">
        <v>872</v>
      </c>
      <c r="R576" s="20" t="s">
        <v>493</v>
      </c>
      <c r="S576" s="16">
        <v>30</v>
      </c>
      <c r="T576" s="33">
        <v>150</v>
      </c>
      <c r="U576" s="33">
        <f t="shared" si="16"/>
        <v>4500</v>
      </c>
      <c r="V576" s="22">
        <f t="shared" si="17"/>
        <v>5040.0000000000009</v>
      </c>
      <c r="W576" s="23"/>
      <c r="X576" s="24">
        <v>2017</v>
      </c>
      <c r="Y576" s="24"/>
      <c r="Z576" s="18"/>
      <c r="AA576" s="18"/>
      <c r="AB576" s="18"/>
      <c r="AC576" s="18"/>
    </row>
    <row r="577" spans="1:39" ht="12.75" customHeight="1" x14ac:dyDescent="0.25">
      <c r="B577" s="58" t="s">
        <v>819</v>
      </c>
      <c r="C577" s="16" t="s">
        <v>31</v>
      </c>
      <c r="D577" s="16" t="s">
        <v>2165</v>
      </c>
      <c r="E577" s="54" t="s">
        <v>3190</v>
      </c>
      <c r="F577" s="94" t="s">
        <v>3191</v>
      </c>
      <c r="G577" s="75" t="s">
        <v>2182</v>
      </c>
      <c r="H577" s="20" t="s">
        <v>33</v>
      </c>
      <c r="I577" s="21">
        <v>0</v>
      </c>
      <c r="J577" s="16" t="s">
        <v>34</v>
      </c>
      <c r="K577" s="16" t="s">
        <v>44</v>
      </c>
      <c r="L577" s="17" t="s">
        <v>1025</v>
      </c>
      <c r="M577" s="16" t="s">
        <v>37</v>
      </c>
      <c r="N577" s="16" t="s">
        <v>38</v>
      </c>
      <c r="O577" s="16" t="s">
        <v>39</v>
      </c>
      <c r="P577" s="16" t="s">
        <v>40</v>
      </c>
      <c r="Q577" s="62">
        <v>778</v>
      </c>
      <c r="R577" s="63" t="s">
        <v>83</v>
      </c>
      <c r="S577" s="16">
        <v>100</v>
      </c>
      <c r="T577" s="33">
        <v>150</v>
      </c>
      <c r="U577" s="33">
        <f t="shared" si="16"/>
        <v>15000</v>
      </c>
      <c r="V577" s="22">
        <f t="shared" si="17"/>
        <v>16800</v>
      </c>
      <c r="W577" s="23"/>
      <c r="X577" s="24">
        <v>2017</v>
      </c>
      <c r="Y577" s="24"/>
      <c r="Z577" s="18"/>
      <c r="AA577" s="18"/>
      <c r="AB577" s="18"/>
      <c r="AC577" s="18"/>
    </row>
    <row r="578" spans="1:39" ht="12.75" customHeight="1" x14ac:dyDescent="0.25">
      <c r="B578" s="58" t="s">
        <v>820</v>
      </c>
      <c r="C578" s="16" t="s">
        <v>31</v>
      </c>
      <c r="D578" s="16" t="s">
        <v>2166</v>
      </c>
      <c r="E578" s="54" t="s">
        <v>3193</v>
      </c>
      <c r="F578" s="94" t="s">
        <v>3192</v>
      </c>
      <c r="G578" s="75" t="s">
        <v>2183</v>
      </c>
      <c r="H578" s="20" t="s">
        <v>33</v>
      </c>
      <c r="I578" s="21">
        <v>0</v>
      </c>
      <c r="J578" s="16" t="s">
        <v>122</v>
      </c>
      <c r="K578" s="16" t="s">
        <v>37</v>
      </c>
      <c r="L578" s="17" t="s">
        <v>1025</v>
      </c>
      <c r="M578" s="16" t="s">
        <v>37</v>
      </c>
      <c r="N578" s="16" t="s">
        <v>38</v>
      </c>
      <c r="O578" s="16" t="s">
        <v>39</v>
      </c>
      <c r="P578" s="16" t="s">
        <v>40</v>
      </c>
      <c r="Q578" s="62">
        <v>778</v>
      </c>
      <c r="R578" s="63" t="s">
        <v>83</v>
      </c>
      <c r="S578" s="16">
        <v>30</v>
      </c>
      <c r="T578" s="33">
        <v>178</v>
      </c>
      <c r="U578" s="33">
        <f t="shared" si="16"/>
        <v>5340</v>
      </c>
      <c r="V578" s="22">
        <f t="shared" si="17"/>
        <v>5980.8</v>
      </c>
      <c r="W578" s="23"/>
      <c r="X578" s="24">
        <v>2017</v>
      </c>
      <c r="Y578" s="24"/>
      <c r="Z578" s="18"/>
      <c r="AA578" s="18"/>
      <c r="AB578" s="18"/>
      <c r="AC578" s="18"/>
    </row>
    <row r="579" spans="1:39" ht="12.75" customHeight="1" x14ac:dyDescent="0.25">
      <c r="B579" s="58" t="s">
        <v>822</v>
      </c>
      <c r="C579" s="16" t="s">
        <v>31</v>
      </c>
      <c r="D579" s="16" t="s">
        <v>2166</v>
      </c>
      <c r="E579" s="54" t="s">
        <v>3193</v>
      </c>
      <c r="F579" s="94" t="s">
        <v>3192</v>
      </c>
      <c r="G579" s="75" t="s">
        <v>2184</v>
      </c>
      <c r="H579" s="20" t="s">
        <v>33</v>
      </c>
      <c r="I579" s="21">
        <v>0</v>
      </c>
      <c r="J579" s="16" t="s">
        <v>34</v>
      </c>
      <c r="K579" s="16" t="s">
        <v>44</v>
      </c>
      <c r="L579" s="17" t="s">
        <v>1025</v>
      </c>
      <c r="M579" s="16" t="s">
        <v>37</v>
      </c>
      <c r="N579" s="16" t="s">
        <v>38</v>
      </c>
      <c r="O579" s="16" t="s">
        <v>39</v>
      </c>
      <c r="P579" s="16" t="s">
        <v>40</v>
      </c>
      <c r="Q579" s="62">
        <v>778</v>
      </c>
      <c r="R579" s="63" t="s">
        <v>83</v>
      </c>
      <c r="S579" s="16">
        <v>30</v>
      </c>
      <c r="T579" s="33">
        <v>130</v>
      </c>
      <c r="U579" s="33">
        <f t="shared" si="16"/>
        <v>3900</v>
      </c>
      <c r="V579" s="22">
        <f t="shared" si="17"/>
        <v>4368</v>
      </c>
      <c r="W579" s="23"/>
      <c r="X579" s="24">
        <v>2017</v>
      </c>
      <c r="Y579" s="24"/>
      <c r="Z579" s="18"/>
      <c r="AA579" s="18"/>
      <c r="AB579" s="18"/>
      <c r="AC579" s="18"/>
    </row>
    <row r="580" spans="1:39" ht="12.75" customHeight="1" x14ac:dyDescent="0.25">
      <c r="B580" s="58" t="s">
        <v>824</v>
      </c>
      <c r="C580" s="16" t="s">
        <v>31</v>
      </c>
      <c r="D580" s="16" t="s">
        <v>2167</v>
      </c>
      <c r="E580" s="54" t="s">
        <v>3194</v>
      </c>
      <c r="F580" s="94" t="s">
        <v>3195</v>
      </c>
      <c r="G580" s="75" t="s">
        <v>2185</v>
      </c>
      <c r="H580" s="20" t="s">
        <v>33</v>
      </c>
      <c r="I580" s="21">
        <v>0</v>
      </c>
      <c r="J580" s="16" t="s">
        <v>34</v>
      </c>
      <c r="K580" s="16" t="s">
        <v>44</v>
      </c>
      <c r="L580" s="17" t="s">
        <v>1025</v>
      </c>
      <c r="M580" s="16" t="s">
        <v>37</v>
      </c>
      <c r="N580" s="16" t="s">
        <v>38</v>
      </c>
      <c r="O580" s="16" t="s">
        <v>39</v>
      </c>
      <c r="P580" s="16" t="s">
        <v>40</v>
      </c>
      <c r="Q580" s="62">
        <v>778</v>
      </c>
      <c r="R580" s="63" t="s">
        <v>83</v>
      </c>
      <c r="S580" s="16">
        <v>50</v>
      </c>
      <c r="T580" s="33">
        <v>350</v>
      </c>
      <c r="U580" s="33">
        <f t="shared" si="16"/>
        <v>17500</v>
      </c>
      <c r="V580" s="22">
        <f t="shared" si="17"/>
        <v>19600.000000000004</v>
      </c>
      <c r="W580" s="23"/>
      <c r="X580" s="24">
        <v>2017</v>
      </c>
      <c r="Y580" s="24"/>
      <c r="Z580" s="18"/>
      <c r="AA580" s="18"/>
      <c r="AB580" s="18"/>
      <c r="AC580" s="18"/>
    </row>
    <row r="581" spans="1:39" ht="12.75" customHeight="1" x14ac:dyDescent="0.25">
      <c r="B581" s="58" t="s">
        <v>825</v>
      </c>
      <c r="C581" s="16" t="s">
        <v>31</v>
      </c>
      <c r="D581" s="16" t="s">
        <v>2167</v>
      </c>
      <c r="E581" s="54" t="s">
        <v>3194</v>
      </c>
      <c r="F581" s="94" t="s">
        <v>3195</v>
      </c>
      <c r="G581" s="75" t="s">
        <v>2186</v>
      </c>
      <c r="H581" s="20" t="s">
        <v>33</v>
      </c>
      <c r="I581" s="21">
        <v>0</v>
      </c>
      <c r="J581" s="16" t="s">
        <v>122</v>
      </c>
      <c r="K581" s="16" t="s">
        <v>37</v>
      </c>
      <c r="L581" s="17" t="s">
        <v>1025</v>
      </c>
      <c r="M581" s="16" t="s">
        <v>37</v>
      </c>
      <c r="N581" s="16" t="s">
        <v>38</v>
      </c>
      <c r="O581" s="16" t="s">
        <v>39</v>
      </c>
      <c r="P581" s="16" t="s">
        <v>40</v>
      </c>
      <c r="Q581" s="62">
        <v>778</v>
      </c>
      <c r="R581" s="63" t="s">
        <v>83</v>
      </c>
      <c r="S581" s="16">
        <v>50</v>
      </c>
      <c r="T581" s="33">
        <v>420</v>
      </c>
      <c r="U581" s="33">
        <f t="shared" si="16"/>
        <v>21000</v>
      </c>
      <c r="V581" s="22">
        <f t="shared" si="17"/>
        <v>23520.000000000004</v>
      </c>
      <c r="W581" s="23"/>
      <c r="X581" s="24">
        <v>2017</v>
      </c>
      <c r="Y581" s="24"/>
      <c r="Z581" s="18"/>
      <c r="AA581" s="18"/>
      <c r="AB581" s="18"/>
      <c r="AC581" s="18"/>
    </row>
    <row r="582" spans="1:39" ht="12.75" customHeight="1" x14ac:dyDescent="0.25">
      <c r="B582" s="58" t="s">
        <v>826</v>
      </c>
      <c r="C582" s="16" t="s">
        <v>31</v>
      </c>
      <c r="D582" s="16" t="s">
        <v>2168</v>
      </c>
      <c r="E582" s="54" t="s">
        <v>3248</v>
      </c>
      <c r="F582" s="94" t="s">
        <v>3247</v>
      </c>
      <c r="G582" s="75" t="s">
        <v>2187</v>
      </c>
      <c r="H582" s="20" t="s">
        <v>33</v>
      </c>
      <c r="I582" s="21">
        <v>0</v>
      </c>
      <c r="J582" s="16" t="s">
        <v>34</v>
      </c>
      <c r="K582" s="16" t="s">
        <v>44</v>
      </c>
      <c r="L582" s="17" t="s">
        <v>1025</v>
      </c>
      <c r="M582" s="16" t="s">
        <v>37</v>
      </c>
      <c r="N582" s="16" t="s">
        <v>38</v>
      </c>
      <c r="O582" s="16" t="s">
        <v>39</v>
      </c>
      <c r="P582" s="16" t="s">
        <v>40</v>
      </c>
      <c r="Q582" s="62">
        <v>778</v>
      </c>
      <c r="R582" s="63" t="s">
        <v>83</v>
      </c>
      <c r="S582" s="16">
        <v>20</v>
      </c>
      <c r="T582" s="33">
        <v>300</v>
      </c>
      <c r="U582" s="33">
        <f t="shared" si="16"/>
        <v>6000</v>
      </c>
      <c r="V582" s="22">
        <f t="shared" si="17"/>
        <v>6720.0000000000009</v>
      </c>
      <c r="W582" s="23"/>
      <c r="X582" s="24">
        <v>2017</v>
      </c>
      <c r="Y582" s="24"/>
      <c r="Z582" s="18"/>
      <c r="AA582" s="18"/>
      <c r="AB582" s="18"/>
      <c r="AC582" s="18"/>
    </row>
    <row r="583" spans="1:39" s="15" customFormat="1" ht="12.75" customHeight="1" x14ac:dyDescent="0.25">
      <c r="A583" s="14"/>
      <c r="B583" s="58" t="s">
        <v>827</v>
      </c>
      <c r="C583" s="16" t="s">
        <v>31</v>
      </c>
      <c r="D583" s="16" t="s">
        <v>741</v>
      </c>
      <c r="E583" s="54" t="s">
        <v>3197</v>
      </c>
      <c r="F583" s="94" t="s">
        <v>3196</v>
      </c>
      <c r="G583" s="50" t="s">
        <v>2201</v>
      </c>
      <c r="H583" s="20" t="s">
        <v>33</v>
      </c>
      <c r="I583" s="21">
        <v>0</v>
      </c>
      <c r="J583" s="16" t="s">
        <v>34</v>
      </c>
      <c r="K583" s="16" t="s">
        <v>44</v>
      </c>
      <c r="L583" s="17" t="s">
        <v>966</v>
      </c>
      <c r="M583" s="16" t="s">
        <v>37</v>
      </c>
      <c r="N583" s="16" t="s">
        <v>38</v>
      </c>
      <c r="O583" s="16" t="s">
        <v>39</v>
      </c>
      <c r="P583" s="16" t="s">
        <v>40</v>
      </c>
      <c r="Q583" s="62">
        <v>166</v>
      </c>
      <c r="R583" s="63" t="s">
        <v>77</v>
      </c>
      <c r="S583" s="16">
        <v>20</v>
      </c>
      <c r="T583" s="33">
        <v>1639</v>
      </c>
      <c r="U583" s="33">
        <f t="shared" si="16"/>
        <v>32780</v>
      </c>
      <c r="V583" s="22">
        <f t="shared" si="17"/>
        <v>36713.600000000006</v>
      </c>
      <c r="W583" s="23"/>
      <c r="X583" s="24">
        <v>2017</v>
      </c>
      <c r="Y583" s="24"/>
      <c r="Z583" s="18"/>
      <c r="AA583" s="18"/>
      <c r="AB583" s="18"/>
      <c r="AC583" s="18"/>
      <c r="AD583" s="14"/>
      <c r="AE583" s="14"/>
      <c r="AF583" s="14"/>
      <c r="AG583" s="14"/>
      <c r="AH583" s="14"/>
      <c r="AI583" s="14"/>
      <c r="AJ583" s="14"/>
      <c r="AK583" s="14"/>
      <c r="AL583" s="14"/>
      <c r="AM583" s="14"/>
    </row>
    <row r="584" spans="1:39" ht="12.75" customHeight="1" x14ac:dyDescent="0.25">
      <c r="B584" s="58" t="s">
        <v>828</v>
      </c>
      <c r="C584" s="16" t="s">
        <v>31</v>
      </c>
      <c r="D584" s="16" t="s">
        <v>741</v>
      </c>
      <c r="E584" s="54" t="s">
        <v>3249</v>
      </c>
      <c r="F584" s="94" t="s">
        <v>3196</v>
      </c>
      <c r="G584" s="50" t="s">
        <v>2202</v>
      </c>
      <c r="H584" s="20" t="s">
        <v>33</v>
      </c>
      <c r="I584" s="21">
        <v>0</v>
      </c>
      <c r="J584" s="16" t="s">
        <v>122</v>
      </c>
      <c r="K584" s="16" t="s">
        <v>37</v>
      </c>
      <c r="L584" s="17" t="s">
        <v>966</v>
      </c>
      <c r="M584" s="16" t="s">
        <v>37</v>
      </c>
      <c r="N584" s="16" t="s">
        <v>38</v>
      </c>
      <c r="O584" s="16" t="s">
        <v>39</v>
      </c>
      <c r="P584" s="16" t="s">
        <v>40</v>
      </c>
      <c r="Q584" s="62">
        <v>166</v>
      </c>
      <c r="R584" s="63" t="s">
        <v>77</v>
      </c>
      <c r="S584" s="16">
        <v>20</v>
      </c>
      <c r="T584" s="33">
        <v>2100</v>
      </c>
      <c r="U584" s="33">
        <f t="shared" ref="U584:U653" si="18">T584*S584</f>
        <v>42000</v>
      </c>
      <c r="V584" s="22">
        <f t="shared" ref="V584:V653" si="19">U584*1.12</f>
        <v>47040.000000000007</v>
      </c>
      <c r="W584" s="23"/>
      <c r="X584" s="24">
        <v>2017</v>
      </c>
      <c r="Y584" s="24"/>
      <c r="Z584" s="18"/>
      <c r="AA584" s="18"/>
      <c r="AB584" s="18"/>
      <c r="AC584" s="18"/>
    </row>
    <row r="585" spans="1:39" ht="12.75" customHeight="1" x14ac:dyDescent="0.25">
      <c r="B585" s="58" t="s">
        <v>829</v>
      </c>
      <c r="C585" s="16" t="s">
        <v>31</v>
      </c>
      <c r="D585" s="16" t="s">
        <v>741</v>
      </c>
      <c r="E585" s="54" t="s">
        <v>3197</v>
      </c>
      <c r="F585" s="94" t="s">
        <v>3196</v>
      </c>
      <c r="G585" s="50" t="s">
        <v>2203</v>
      </c>
      <c r="H585" s="20" t="s">
        <v>33</v>
      </c>
      <c r="I585" s="21">
        <v>0</v>
      </c>
      <c r="J585" s="16" t="s">
        <v>34</v>
      </c>
      <c r="K585" s="16" t="s">
        <v>44</v>
      </c>
      <c r="L585" s="17" t="s">
        <v>966</v>
      </c>
      <c r="M585" s="16" t="s">
        <v>37</v>
      </c>
      <c r="N585" s="16" t="s">
        <v>38</v>
      </c>
      <c r="O585" s="16" t="s">
        <v>39</v>
      </c>
      <c r="P585" s="16" t="s">
        <v>40</v>
      </c>
      <c r="Q585" s="62">
        <v>166</v>
      </c>
      <c r="R585" s="63" t="s">
        <v>77</v>
      </c>
      <c r="S585" s="16">
        <v>20</v>
      </c>
      <c r="T585" s="33">
        <v>1200</v>
      </c>
      <c r="U585" s="33">
        <f t="shared" si="18"/>
        <v>24000</v>
      </c>
      <c r="V585" s="22">
        <f t="shared" si="19"/>
        <v>26880.000000000004</v>
      </c>
      <c r="W585" s="23"/>
      <c r="X585" s="24">
        <v>2017</v>
      </c>
      <c r="Y585" s="24"/>
      <c r="Z585" s="18"/>
      <c r="AA585" s="18"/>
      <c r="AB585" s="18"/>
      <c r="AC585" s="18"/>
    </row>
    <row r="586" spans="1:39" ht="12.75" customHeight="1" x14ac:dyDescent="0.25">
      <c r="B586" s="58" t="s">
        <v>830</v>
      </c>
      <c r="C586" s="16" t="s">
        <v>31</v>
      </c>
      <c r="D586" s="16" t="s">
        <v>2188</v>
      </c>
      <c r="E586" s="54" t="s">
        <v>3198</v>
      </c>
      <c r="F586" s="53" t="s">
        <v>3199</v>
      </c>
      <c r="G586" s="50" t="s">
        <v>2204</v>
      </c>
      <c r="H586" s="20" t="s">
        <v>33</v>
      </c>
      <c r="I586" s="21">
        <v>0</v>
      </c>
      <c r="J586" s="16" t="s">
        <v>34</v>
      </c>
      <c r="K586" s="16" t="s">
        <v>44</v>
      </c>
      <c r="L586" s="17" t="s">
        <v>966</v>
      </c>
      <c r="M586" s="16" t="s">
        <v>37</v>
      </c>
      <c r="N586" s="16" t="s">
        <v>38</v>
      </c>
      <c r="O586" s="16" t="s">
        <v>39</v>
      </c>
      <c r="P586" s="16" t="s">
        <v>40</v>
      </c>
      <c r="Q586" s="62">
        <v>166</v>
      </c>
      <c r="R586" s="63" t="s">
        <v>77</v>
      </c>
      <c r="S586" s="16">
        <v>20</v>
      </c>
      <c r="T586" s="33">
        <v>980</v>
      </c>
      <c r="U586" s="33">
        <f t="shared" si="18"/>
        <v>19600</v>
      </c>
      <c r="V586" s="22">
        <f t="shared" si="19"/>
        <v>21952.000000000004</v>
      </c>
      <c r="W586" s="23"/>
      <c r="X586" s="24">
        <v>2017</v>
      </c>
      <c r="Y586" s="24"/>
      <c r="Z586" s="18"/>
      <c r="AA586" s="18"/>
      <c r="AB586" s="18"/>
      <c r="AC586" s="18"/>
    </row>
    <row r="587" spans="1:39" ht="12.75" customHeight="1" x14ac:dyDescent="0.25">
      <c r="B587" s="58" t="s">
        <v>831</v>
      </c>
      <c r="C587" s="16" t="s">
        <v>31</v>
      </c>
      <c r="D587" s="16" t="s">
        <v>741</v>
      </c>
      <c r="E587" s="54" t="s">
        <v>3197</v>
      </c>
      <c r="F587" s="94" t="s">
        <v>3200</v>
      </c>
      <c r="G587" s="50" t="s">
        <v>2205</v>
      </c>
      <c r="H587" s="20" t="s">
        <v>33</v>
      </c>
      <c r="I587" s="21">
        <v>0</v>
      </c>
      <c r="J587" s="16" t="s">
        <v>122</v>
      </c>
      <c r="K587" s="16" t="s">
        <v>37</v>
      </c>
      <c r="L587" s="17" t="s">
        <v>966</v>
      </c>
      <c r="M587" s="16" t="s">
        <v>37</v>
      </c>
      <c r="N587" s="16" t="s">
        <v>38</v>
      </c>
      <c r="O587" s="16" t="s">
        <v>39</v>
      </c>
      <c r="P587" s="16" t="s">
        <v>40</v>
      </c>
      <c r="Q587" s="62">
        <v>166</v>
      </c>
      <c r="R587" s="63" t="s">
        <v>77</v>
      </c>
      <c r="S587" s="16">
        <v>20</v>
      </c>
      <c r="T587" s="33">
        <v>1963</v>
      </c>
      <c r="U587" s="33">
        <f t="shared" si="18"/>
        <v>39260</v>
      </c>
      <c r="V587" s="22">
        <f t="shared" si="19"/>
        <v>43971.200000000004</v>
      </c>
      <c r="W587" s="23"/>
      <c r="X587" s="24">
        <v>2017</v>
      </c>
      <c r="Y587" s="24"/>
      <c r="Z587" s="18"/>
      <c r="AA587" s="18"/>
      <c r="AB587" s="18"/>
      <c r="AC587" s="18"/>
    </row>
    <row r="588" spans="1:39" ht="12.75" customHeight="1" x14ac:dyDescent="0.25">
      <c r="B588" s="58" t="s">
        <v>832</v>
      </c>
      <c r="C588" s="16" t="s">
        <v>31</v>
      </c>
      <c r="D588" s="16" t="s">
        <v>2189</v>
      </c>
      <c r="E588" s="54" t="s">
        <v>3202</v>
      </c>
      <c r="F588" s="94" t="s">
        <v>3201</v>
      </c>
      <c r="G588" s="50" t="s">
        <v>2206</v>
      </c>
      <c r="H588" s="20" t="s">
        <v>33</v>
      </c>
      <c r="I588" s="21">
        <v>0</v>
      </c>
      <c r="J588" s="16" t="s">
        <v>34</v>
      </c>
      <c r="K588" s="16" t="s">
        <v>44</v>
      </c>
      <c r="L588" s="17" t="s">
        <v>966</v>
      </c>
      <c r="M588" s="16" t="s">
        <v>37</v>
      </c>
      <c r="N588" s="16" t="s">
        <v>38</v>
      </c>
      <c r="O588" s="16" t="s">
        <v>39</v>
      </c>
      <c r="P588" s="16" t="s">
        <v>40</v>
      </c>
      <c r="Q588" s="62">
        <v>166</v>
      </c>
      <c r="R588" s="63" t="s">
        <v>77</v>
      </c>
      <c r="S588" s="16">
        <v>15</v>
      </c>
      <c r="T588" s="33">
        <v>1590</v>
      </c>
      <c r="U588" s="33">
        <f t="shared" si="18"/>
        <v>23850</v>
      </c>
      <c r="V588" s="22">
        <f t="shared" si="19"/>
        <v>26712.000000000004</v>
      </c>
      <c r="W588" s="23"/>
      <c r="X588" s="24">
        <v>2017</v>
      </c>
      <c r="Y588" s="24"/>
      <c r="Z588" s="18"/>
      <c r="AA588" s="18"/>
      <c r="AB588" s="18"/>
      <c r="AC588" s="18"/>
    </row>
    <row r="589" spans="1:39" ht="12.75" customHeight="1" x14ac:dyDescent="0.25">
      <c r="B589" s="58" t="s">
        <v>833</v>
      </c>
      <c r="C589" s="16" t="s">
        <v>31</v>
      </c>
      <c r="D589" s="16" t="s">
        <v>744</v>
      </c>
      <c r="E589" s="54" t="s">
        <v>3202</v>
      </c>
      <c r="F589" s="94" t="s">
        <v>3250</v>
      </c>
      <c r="G589" s="50" t="s">
        <v>2207</v>
      </c>
      <c r="H589" s="20" t="s">
        <v>33</v>
      </c>
      <c r="I589" s="21">
        <v>0</v>
      </c>
      <c r="J589" s="16" t="s">
        <v>34</v>
      </c>
      <c r="K589" s="16" t="s">
        <v>44</v>
      </c>
      <c r="L589" s="17" t="s">
        <v>966</v>
      </c>
      <c r="M589" s="16" t="s">
        <v>37</v>
      </c>
      <c r="N589" s="16" t="s">
        <v>38</v>
      </c>
      <c r="O589" s="16" t="s">
        <v>39</v>
      </c>
      <c r="P589" s="16" t="s">
        <v>40</v>
      </c>
      <c r="Q589" s="62">
        <v>166</v>
      </c>
      <c r="R589" s="63" t="s">
        <v>77</v>
      </c>
      <c r="S589" s="16">
        <v>15</v>
      </c>
      <c r="T589" s="33">
        <v>1560</v>
      </c>
      <c r="U589" s="33">
        <f t="shared" si="18"/>
        <v>23400</v>
      </c>
      <c r="V589" s="22">
        <f t="shared" si="19"/>
        <v>26208.000000000004</v>
      </c>
      <c r="W589" s="23"/>
      <c r="X589" s="24">
        <v>2017</v>
      </c>
      <c r="Y589" s="24"/>
      <c r="Z589" s="18"/>
      <c r="AA589" s="18"/>
      <c r="AB589" s="18"/>
      <c r="AC589" s="18"/>
    </row>
    <row r="590" spans="1:39" ht="12.75" customHeight="1" x14ac:dyDescent="0.25">
      <c r="B590" s="58" t="s">
        <v>834</v>
      </c>
      <c r="C590" s="16" t="s">
        <v>31</v>
      </c>
      <c r="D590" s="16" t="s">
        <v>2190</v>
      </c>
      <c r="E590" s="54" t="s">
        <v>746</v>
      </c>
      <c r="F590" s="94" t="s">
        <v>3203</v>
      </c>
      <c r="G590" s="50" t="s">
        <v>2208</v>
      </c>
      <c r="H590" s="20" t="s">
        <v>33</v>
      </c>
      <c r="I590" s="21">
        <v>0</v>
      </c>
      <c r="J590" s="16" t="s">
        <v>122</v>
      </c>
      <c r="K590" s="16" t="s">
        <v>37</v>
      </c>
      <c r="L590" s="17" t="s">
        <v>966</v>
      </c>
      <c r="M590" s="16" t="s">
        <v>37</v>
      </c>
      <c r="N590" s="16" t="s">
        <v>38</v>
      </c>
      <c r="O590" s="16" t="s">
        <v>39</v>
      </c>
      <c r="P590" s="16" t="s">
        <v>40</v>
      </c>
      <c r="Q590" s="62">
        <v>868</v>
      </c>
      <c r="R590" s="20" t="s">
        <v>526</v>
      </c>
      <c r="S590" s="16">
        <v>300</v>
      </c>
      <c r="T590" s="33">
        <v>125</v>
      </c>
      <c r="U590" s="33">
        <f t="shared" si="18"/>
        <v>37500</v>
      </c>
      <c r="V590" s="22">
        <f t="shared" si="19"/>
        <v>42000.000000000007</v>
      </c>
      <c r="W590" s="23"/>
      <c r="X590" s="24">
        <v>2017</v>
      </c>
      <c r="Y590" s="24"/>
      <c r="Z590" s="18"/>
      <c r="AA590" s="18"/>
      <c r="AB590" s="18"/>
      <c r="AC590" s="18"/>
    </row>
    <row r="591" spans="1:39" ht="12.75" customHeight="1" x14ac:dyDescent="0.25">
      <c r="B591" s="58" t="s">
        <v>835</v>
      </c>
      <c r="C591" s="16" t="s">
        <v>31</v>
      </c>
      <c r="D591" s="16" t="s">
        <v>2191</v>
      </c>
      <c r="E591" s="54" t="s">
        <v>746</v>
      </c>
      <c r="F591" s="94" t="s">
        <v>3204</v>
      </c>
      <c r="G591" s="50" t="s">
        <v>2209</v>
      </c>
      <c r="H591" s="20" t="s">
        <v>33</v>
      </c>
      <c r="I591" s="21">
        <v>0</v>
      </c>
      <c r="J591" s="16" t="s">
        <v>34</v>
      </c>
      <c r="K591" s="16" t="s">
        <v>44</v>
      </c>
      <c r="L591" s="17" t="s">
        <v>966</v>
      </c>
      <c r="M591" s="16" t="s">
        <v>37</v>
      </c>
      <c r="N591" s="16" t="s">
        <v>38</v>
      </c>
      <c r="O591" s="16" t="s">
        <v>39</v>
      </c>
      <c r="P591" s="16" t="s">
        <v>40</v>
      </c>
      <c r="Q591" s="62">
        <v>868</v>
      </c>
      <c r="R591" s="20" t="s">
        <v>526</v>
      </c>
      <c r="S591" s="16">
        <v>500</v>
      </c>
      <c r="T591" s="33">
        <v>610</v>
      </c>
      <c r="U591" s="33">
        <f t="shared" si="18"/>
        <v>305000</v>
      </c>
      <c r="V591" s="22">
        <f t="shared" si="19"/>
        <v>341600.00000000006</v>
      </c>
      <c r="W591" s="23"/>
      <c r="X591" s="24">
        <v>2017</v>
      </c>
      <c r="Y591" s="24"/>
      <c r="Z591" s="18"/>
      <c r="AA591" s="18"/>
      <c r="AB591" s="18"/>
      <c r="AC591" s="18"/>
    </row>
    <row r="592" spans="1:39" ht="12.75" customHeight="1" x14ac:dyDescent="0.25">
      <c r="B592" s="58" t="s">
        <v>836</v>
      </c>
      <c r="C592" s="16" t="s">
        <v>31</v>
      </c>
      <c r="D592" s="16" t="s">
        <v>2192</v>
      </c>
      <c r="E592" s="54" t="s">
        <v>3206</v>
      </c>
      <c r="F592" s="53" t="s">
        <v>3205</v>
      </c>
      <c r="G592" s="50" t="s">
        <v>2210</v>
      </c>
      <c r="H592" s="20" t="s">
        <v>33</v>
      </c>
      <c r="I592" s="21">
        <v>0</v>
      </c>
      <c r="J592" s="16" t="s">
        <v>34</v>
      </c>
      <c r="K592" s="16" t="s">
        <v>44</v>
      </c>
      <c r="L592" s="17" t="s">
        <v>966</v>
      </c>
      <c r="M592" s="16" t="s">
        <v>37</v>
      </c>
      <c r="N592" s="16" t="s">
        <v>38</v>
      </c>
      <c r="O592" s="16" t="s">
        <v>39</v>
      </c>
      <c r="P592" s="16" t="s">
        <v>40</v>
      </c>
      <c r="Q592" s="62">
        <v>5111</v>
      </c>
      <c r="R592" s="63" t="s">
        <v>787</v>
      </c>
      <c r="S592" s="16">
        <v>20</v>
      </c>
      <c r="T592" s="33">
        <v>321</v>
      </c>
      <c r="U592" s="33">
        <f t="shared" si="18"/>
        <v>6420</v>
      </c>
      <c r="V592" s="22">
        <f t="shared" si="19"/>
        <v>7190.4000000000005</v>
      </c>
      <c r="W592" s="23"/>
      <c r="X592" s="24">
        <v>2017</v>
      </c>
      <c r="Y592" s="24"/>
      <c r="Z592" s="18"/>
      <c r="AA592" s="18"/>
      <c r="AB592" s="18"/>
      <c r="AC592" s="18"/>
    </row>
    <row r="593" spans="1:39" ht="12.75" customHeight="1" x14ac:dyDescent="0.25">
      <c r="B593" s="58" t="s">
        <v>838</v>
      </c>
      <c r="C593" s="16" t="s">
        <v>31</v>
      </c>
      <c r="D593" s="16" t="s">
        <v>2193</v>
      </c>
      <c r="E593" s="54" t="s">
        <v>749</v>
      </c>
      <c r="F593" s="94" t="s">
        <v>3207</v>
      </c>
      <c r="G593" s="50" t="s">
        <v>2211</v>
      </c>
      <c r="H593" s="20" t="s">
        <v>33</v>
      </c>
      <c r="I593" s="21">
        <v>0</v>
      </c>
      <c r="J593" s="16" t="s">
        <v>122</v>
      </c>
      <c r="K593" s="16" t="s">
        <v>37</v>
      </c>
      <c r="L593" s="17" t="s">
        <v>966</v>
      </c>
      <c r="M593" s="16" t="s">
        <v>37</v>
      </c>
      <c r="N593" s="16" t="s">
        <v>38</v>
      </c>
      <c r="O593" s="16" t="s">
        <v>39</v>
      </c>
      <c r="P593" s="16" t="s">
        <v>40</v>
      </c>
      <c r="Q593" s="62">
        <v>5111</v>
      </c>
      <c r="R593" s="63" t="s">
        <v>787</v>
      </c>
      <c r="S593" s="16">
        <v>15</v>
      </c>
      <c r="T593" s="33">
        <v>345</v>
      </c>
      <c r="U593" s="33">
        <f t="shared" si="18"/>
        <v>5175</v>
      </c>
      <c r="V593" s="22">
        <f t="shared" si="19"/>
        <v>5796.0000000000009</v>
      </c>
      <c r="W593" s="23"/>
      <c r="X593" s="24">
        <v>2017</v>
      </c>
      <c r="Y593" s="24"/>
      <c r="Z593" s="18"/>
      <c r="AA593" s="18"/>
      <c r="AB593" s="18"/>
      <c r="AC593" s="18"/>
    </row>
    <row r="594" spans="1:39" ht="12.75" customHeight="1" x14ac:dyDescent="0.25">
      <c r="B594" s="58" t="s">
        <v>839</v>
      </c>
      <c r="C594" s="16" t="s">
        <v>31</v>
      </c>
      <c r="D594" s="16" t="s">
        <v>2194</v>
      </c>
      <c r="E594" s="54" t="s">
        <v>752</v>
      </c>
      <c r="F594" s="94" t="s">
        <v>3208</v>
      </c>
      <c r="G594" s="50" t="s">
        <v>2212</v>
      </c>
      <c r="H594" s="20" t="s">
        <v>33</v>
      </c>
      <c r="I594" s="21">
        <v>0</v>
      </c>
      <c r="J594" s="16" t="s">
        <v>34</v>
      </c>
      <c r="K594" s="16" t="s">
        <v>44</v>
      </c>
      <c r="L594" s="17" t="s">
        <v>966</v>
      </c>
      <c r="M594" s="16" t="s">
        <v>37</v>
      </c>
      <c r="N594" s="16" t="s">
        <v>38</v>
      </c>
      <c r="O594" s="16" t="s">
        <v>39</v>
      </c>
      <c r="P594" s="16" t="s">
        <v>40</v>
      </c>
      <c r="Q594" s="62">
        <v>166</v>
      </c>
      <c r="R594" s="63" t="s">
        <v>77</v>
      </c>
      <c r="S594" s="16">
        <v>20</v>
      </c>
      <c r="T594" s="33">
        <v>545</v>
      </c>
      <c r="U594" s="33">
        <f t="shared" si="18"/>
        <v>10900</v>
      </c>
      <c r="V594" s="22">
        <f t="shared" si="19"/>
        <v>12208.000000000002</v>
      </c>
      <c r="W594" s="23"/>
      <c r="X594" s="24">
        <v>2017</v>
      </c>
      <c r="Y594" s="24"/>
      <c r="Z594" s="18"/>
      <c r="AA594" s="18"/>
      <c r="AB594" s="18"/>
      <c r="AC594" s="18"/>
    </row>
    <row r="595" spans="1:39" ht="12.75" customHeight="1" x14ac:dyDescent="0.25">
      <c r="B595" s="58" t="s">
        <v>840</v>
      </c>
      <c r="C595" s="16" t="s">
        <v>31</v>
      </c>
      <c r="D595" s="16" t="s">
        <v>754</v>
      </c>
      <c r="E595" s="54" t="s">
        <v>3210</v>
      </c>
      <c r="F595" s="94" t="s">
        <v>3209</v>
      </c>
      <c r="G595" s="50" t="s">
        <v>2213</v>
      </c>
      <c r="H595" s="20" t="s">
        <v>33</v>
      </c>
      <c r="I595" s="21">
        <v>0</v>
      </c>
      <c r="J595" s="16" t="s">
        <v>34</v>
      </c>
      <c r="K595" s="16" t="s">
        <v>44</v>
      </c>
      <c r="L595" s="17" t="s">
        <v>966</v>
      </c>
      <c r="M595" s="16" t="s">
        <v>37</v>
      </c>
      <c r="N595" s="16" t="s">
        <v>38</v>
      </c>
      <c r="O595" s="16" t="s">
        <v>39</v>
      </c>
      <c r="P595" s="16" t="s">
        <v>40</v>
      </c>
      <c r="Q595" s="62">
        <v>166</v>
      </c>
      <c r="R595" s="63" t="s">
        <v>77</v>
      </c>
      <c r="S595" s="16">
        <v>12</v>
      </c>
      <c r="T595" s="33">
        <v>245</v>
      </c>
      <c r="U595" s="33">
        <f t="shared" si="18"/>
        <v>2940</v>
      </c>
      <c r="V595" s="22">
        <f t="shared" si="19"/>
        <v>3292.8</v>
      </c>
      <c r="W595" s="23"/>
      <c r="X595" s="24">
        <v>2017</v>
      </c>
      <c r="Y595" s="24"/>
      <c r="Z595" s="18"/>
      <c r="AA595" s="18"/>
      <c r="AB595" s="18"/>
      <c r="AC595" s="18"/>
    </row>
    <row r="596" spans="1:39" ht="12.75" customHeight="1" x14ac:dyDescent="0.25">
      <c r="B596" s="58" t="s">
        <v>841</v>
      </c>
      <c r="C596" s="16" t="s">
        <v>31</v>
      </c>
      <c r="D596" s="16" t="s">
        <v>2195</v>
      </c>
      <c r="E596" s="54" t="s">
        <v>3212</v>
      </c>
      <c r="F596" s="94" t="s">
        <v>3211</v>
      </c>
      <c r="G596" s="50" t="s">
        <v>3213</v>
      </c>
      <c r="H596" s="20" t="s">
        <v>33</v>
      </c>
      <c r="I596" s="21">
        <v>0</v>
      </c>
      <c r="J596" s="16" t="s">
        <v>122</v>
      </c>
      <c r="K596" s="16" t="s">
        <v>37</v>
      </c>
      <c r="L596" s="17" t="s">
        <v>966</v>
      </c>
      <c r="M596" s="16" t="s">
        <v>37</v>
      </c>
      <c r="N596" s="16" t="s">
        <v>38</v>
      </c>
      <c r="O596" s="16" t="s">
        <v>39</v>
      </c>
      <c r="P596" s="16" t="s">
        <v>40</v>
      </c>
      <c r="Q596" s="62">
        <v>166</v>
      </c>
      <c r="R596" s="63" t="s">
        <v>77</v>
      </c>
      <c r="S596" s="16">
        <v>12</v>
      </c>
      <c r="T596" s="33">
        <v>420</v>
      </c>
      <c r="U596" s="33">
        <f t="shared" si="18"/>
        <v>5040</v>
      </c>
      <c r="V596" s="22">
        <f t="shared" si="19"/>
        <v>5644.8</v>
      </c>
      <c r="W596" s="23"/>
      <c r="X596" s="24">
        <v>2017</v>
      </c>
      <c r="Y596" s="24"/>
      <c r="Z596" s="18"/>
      <c r="AA596" s="18"/>
      <c r="AB596" s="18"/>
      <c r="AC596" s="18"/>
    </row>
    <row r="597" spans="1:39" ht="12.75" customHeight="1" x14ac:dyDescent="0.25">
      <c r="B597" s="58" t="s">
        <v>842</v>
      </c>
      <c r="C597" s="16" t="s">
        <v>31</v>
      </c>
      <c r="D597" s="16" t="s">
        <v>2195</v>
      </c>
      <c r="E597" s="54" t="s">
        <v>3212</v>
      </c>
      <c r="F597" s="94" t="s">
        <v>3211</v>
      </c>
      <c r="G597" s="50" t="s">
        <v>3214</v>
      </c>
      <c r="H597" s="20" t="s">
        <v>33</v>
      </c>
      <c r="I597" s="21">
        <v>0</v>
      </c>
      <c r="J597" s="16" t="s">
        <v>34</v>
      </c>
      <c r="K597" s="16" t="s">
        <v>44</v>
      </c>
      <c r="L597" s="17" t="s">
        <v>966</v>
      </c>
      <c r="M597" s="16" t="s">
        <v>37</v>
      </c>
      <c r="N597" s="16" t="s">
        <v>38</v>
      </c>
      <c r="O597" s="16" t="s">
        <v>39</v>
      </c>
      <c r="P597" s="16" t="s">
        <v>40</v>
      </c>
      <c r="Q597" s="62">
        <v>166</v>
      </c>
      <c r="R597" s="63" t="s">
        <v>77</v>
      </c>
      <c r="S597" s="16">
        <v>12</v>
      </c>
      <c r="T597" s="33">
        <v>2293.67</v>
      </c>
      <c r="U597" s="33">
        <f t="shared" si="18"/>
        <v>27524.04</v>
      </c>
      <c r="V597" s="22">
        <f t="shared" si="19"/>
        <v>30826.924800000004</v>
      </c>
      <c r="W597" s="23"/>
      <c r="X597" s="24">
        <v>2017</v>
      </c>
      <c r="Y597" s="24"/>
      <c r="Z597" s="18"/>
      <c r="AA597" s="18"/>
      <c r="AB597" s="18"/>
      <c r="AC597" s="18"/>
    </row>
    <row r="598" spans="1:39" ht="12.75" customHeight="1" x14ac:dyDescent="0.25">
      <c r="B598" s="58" t="s">
        <v>843</v>
      </c>
      <c r="C598" s="16" t="s">
        <v>31</v>
      </c>
      <c r="D598" s="16" t="s">
        <v>2195</v>
      </c>
      <c r="E598" s="54" t="s">
        <v>3212</v>
      </c>
      <c r="F598" s="94" t="s">
        <v>3211</v>
      </c>
      <c r="G598" s="50" t="s">
        <v>3215</v>
      </c>
      <c r="H598" s="20" t="s">
        <v>33</v>
      </c>
      <c r="I598" s="21">
        <v>0</v>
      </c>
      <c r="J598" s="16" t="s">
        <v>34</v>
      </c>
      <c r="K598" s="16" t="s">
        <v>44</v>
      </c>
      <c r="L598" s="17" t="s">
        <v>966</v>
      </c>
      <c r="M598" s="16" t="s">
        <v>37</v>
      </c>
      <c r="N598" s="16" t="s">
        <v>38</v>
      </c>
      <c r="O598" s="16" t="s">
        <v>39</v>
      </c>
      <c r="P598" s="16" t="s">
        <v>40</v>
      </c>
      <c r="Q598" s="62">
        <v>166</v>
      </c>
      <c r="R598" s="63" t="s">
        <v>77</v>
      </c>
      <c r="S598" s="16">
        <v>12</v>
      </c>
      <c r="T598" s="33">
        <v>2140</v>
      </c>
      <c r="U598" s="33">
        <f t="shared" si="18"/>
        <v>25680</v>
      </c>
      <c r="V598" s="22">
        <f t="shared" si="19"/>
        <v>28761.600000000002</v>
      </c>
      <c r="W598" s="23"/>
      <c r="X598" s="24">
        <v>2017</v>
      </c>
      <c r="Y598" s="24"/>
      <c r="Z598" s="18"/>
      <c r="AA598" s="18"/>
      <c r="AB598" s="18"/>
      <c r="AC598" s="18"/>
    </row>
    <row r="599" spans="1:39" ht="12.75" customHeight="1" x14ac:dyDescent="0.25">
      <c r="B599" s="58" t="s">
        <v>845</v>
      </c>
      <c r="C599" s="16" t="s">
        <v>31</v>
      </c>
      <c r="D599" s="16" t="s">
        <v>2195</v>
      </c>
      <c r="E599" s="54" t="s">
        <v>3212</v>
      </c>
      <c r="F599" s="94" t="s">
        <v>3211</v>
      </c>
      <c r="G599" s="50" t="s">
        <v>3216</v>
      </c>
      <c r="H599" s="20" t="s">
        <v>33</v>
      </c>
      <c r="I599" s="21">
        <v>0</v>
      </c>
      <c r="J599" s="16" t="s">
        <v>122</v>
      </c>
      <c r="K599" s="16" t="s">
        <v>37</v>
      </c>
      <c r="L599" s="17" t="s">
        <v>966</v>
      </c>
      <c r="M599" s="16" t="s">
        <v>37</v>
      </c>
      <c r="N599" s="16" t="s">
        <v>38</v>
      </c>
      <c r="O599" s="16" t="s">
        <v>39</v>
      </c>
      <c r="P599" s="16" t="s">
        <v>40</v>
      </c>
      <c r="Q599" s="62">
        <v>166</v>
      </c>
      <c r="R599" s="63" t="s">
        <v>77</v>
      </c>
      <c r="S599" s="16">
        <v>12</v>
      </c>
      <c r="T599" s="33">
        <v>2350</v>
      </c>
      <c r="U599" s="33">
        <f t="shared" si="18"/>
        <v>28200</v>
      </c>
      <c r="V599" s="22">
        <f t="shared" si="19"/>
        <v>31584.000000000004</v>
      </c>
      <c r="W599" s="23"/>
      <c r="X599" s="24">
        <v>2017</v>
      </c>
      <c r="Y599" s="24"/>
      <c r="Z599" s="18"/>
      <c r="AA599" s="18"/>
      <c r="AB599" s="18"/>
      <c r="AC599" s="18"/>
    </row>
    <row r="600" spans="1:39" ht="12.75" customHeight="1" x14ac:dyDescent="0.25">
      <c r="B600" s="58" t="s">
        <v>846</v>
      </c>
      <c r="C600" s="16" t="s">
        <v>31</v>
      </c>
      <c r="D600" s="16" t="s">
        <v>2196</v>
      </c>
      <c r="E600" s="50" t="s">
        <v>3218</v>
      </c>
      <c r="F600" s="94" t="s">
        <v>3217</v>
      </c>
      <c r="G600" s="50" t="s">
        <v>2214</v>
      </c>
      <c r="H600" s="20" t="s">
        <v>33</v>
      </c>
      <c r="I600" s="21">
        <v>0</v>
      </c>
      <c r="J600" s="16" t="s">
        <v>34</v>
      </c>
      <c r="K600" s="16" t="s">
        <v>44</v>
      </c>
      <c r="L600" s="17" t="s">
        <v>966</v>
      </c>
      <c r="M600" s="16" t="s">
        <v>37</v>
      </c>
      <c r="N600" s="16" t="s">
        <v>38</v>
      </c>
      <c r="O600" s="16" t="s">
        <v>39</v>
      </c>
      <c r="P600" s="16" t="s">
        <v>40</v>
      </c>
      <c r="Q600" s="62">
        <v>796</v>
      </c>
      <c r="R600" s="20" t="s">
        <v>42</v>
      </c>
      <c r="S600" s="16">
        <v>5</v>
      </c>
      <c r="T600" s="33">
        <v>3568</v>
      </c>
      <c r="U600" s="33">
        <f t="shared" si="18"/>
        <v>17840</v>
      </c>
      <c r="V600" s="22">
        <f t="shared" si="19"/>
        <v>19980.800000000003</v>
      </c>
      <c r="W600" s="23"/>
      <c r="X600" s="24">
        <v>2017</v>
      </c>
      <c r="Y600" s="24"/>
      <c r="Z600" s="18"/>
      <c r="AA600" s="18"/>
      <c r="AB600" s="18"/>
      <c r="AC600" s="18"/>
    </row>
    <row r="601" spans="1:39" ht="12.75" customHeight="1" x14ac:dyDescent="0.25">
      <c r="B601" s="58" t="s">
        <v>847</v>
      </c>
      <c r="C601" s="16" t="s">
        <v>31</v>
      </c>
      <c r="D601" s="16" t="s">
        <v>2197</v>
      </c>
      <c r="E601" s="54" t="s">
        <v>3219</v>
      </c>
      <c r="F601" s="94" t="s">
        <v>3220</v>
      </c>
      <c r="G601" s="50" t="s">
        <v>2215</v>
      </c>
      <c r="H601" s="20" t="s">
        <v>33</v>
      </c>
      <c r="I601" s="21">
        <v>0</v>
      </c>
      <c r="J601" s="16" t="s">
        <v>34</v>
      </c>
      <c r="K601" s="16" t="s">
        <v>44</v>
      </c>
      <c r="L601" s="17" t="s">
        <v>966</v>
      </c>
      <c r="M601" s="16" t="s">
        <v>37</v>
      </c>
      <c r="N601" s="16" t="s">
        <v>38</v>
      </c>
      <c r="O601" s="16" t="s">
        <v>39</v>
      </c>
      <c r="P601" s="16" t="s">
        <v>40</v>
      </c>
      <c r="Q601" s="62">
        <v>796</v>
      </c>
      <c r="R601" s="20" t="s">
        <v>42</v>
      </c>
      <c r="S601" s="16">
        <v>5</v>
      </c>
      <c r="T601" s="33">
        <v>4030</v>
      </c>
      <c r="U601" s="33">
        <f t="shared" si="18"/>
        <v>20150</v>
      </c>
      <c r="V601" s="22">
        <f t="shared" si="19"/>
        <v>22568.000000000004</v>
      </c>
      <c r="W601" s="23"/>
      <c r="X601" s="24">
        <v>2017</v>
      </c>
      <c r="Y601" s="24"/>
      <c r="Z601" s="18"/>
      <c r="AA601" s="18"/>
      <c r="AB601" s="18"/>
      <c r="AC601" s="18"/>
    </row>
    <row r="602" spans="1:39" ht="12.75" customHeight="1" x14ac:dyDescent="0.25">
      <c r="B602" s="58" t="s">
        <v>852</v>
      </c>
      <c r="C602" s="16" t="s">
        <v>31</v>
      </c>
      <c r="D602" s="16" t="s">
        <v>1925</v>
      </c>
      <c r="E602" s="54" t="s">
        <v>3222</v>
      </c>
      <c r="F602" s="94" t="s">
        <v>3221</v>
      </c>
      <c r="G602" s="50" t="s">
        <v>2216</v>
      </c>
      <c r="H602" s="20" t="s">
        <v>33</v>
      </c>
      <c r="I602" s="21">
        <v>0</v>
      </c>
      <c r="J602" s="16" t="s">
        <v>122</v>
      </c>
      <c r="K602" s="16" t="s">
        <v>37</v>
      </c>
      <c r="L602" s="17" t="s">
        <v>966</v>
      </c>
      <c r="M602" s="16" t="s">
        <v>37</v>
      </c>
      <c r="N602" s="16" t="s">
        <v>38</v>
      </c>
      <c r="O602" s="16" t="s">
        <v>39</v>
      </c>
      <c r="P602" s="16" t="s">
        <v>40</v>
      </c>
      <c r="Q602" s="62">
        <v>778</v>
      </c>
      <c r="R602" s="63" t="s">
        <v>83</v>
      </c>
      <c r="S602" s="16">
        <v>20</v>
      </c>
      <c r="T602" s="33">
        <v>611</v>
      </c>
      <c r="U602" s="33">
        <f t="shared" si="18"/>
        <v>12220</v>
      </c>
      <c r="V602" s="22">
        <f t="shared" si="19"/>
        <v>13686.400000000001</v>
      </c>
      <c r="W602" s="23"/>
      <c r="X602" s="24">
        <v>2017</v>
      </c>
      <c r="Y602" s="24"/>
      <c r="Z602" s="18"/>
      <c r="AA602" s="18"/>
      <c r="AB602" s="18"/>
      <c r="AC602" s="18"/>
    </row>
    <row r="603" spans="1:39" ht="12.75" customHeight="1" x14ac:dyDescent="0.25">
      <c r="B603" s="58" t="s">
        <v>853</v>
      </c>
      <c r="C603" s="16" t="s">
        <v>31</v>
      </c>
      <c r="D603" s="16" t="s">
        <v>672</v>
      </c>
      <c r="E603" s="54" t="s">
        <v>3223</v>
      </c>
      <c r="F603" s="94" t="s">
        <v>2662</v>
      </c>
      <c r="G603" s="50" t="s">
        <v>2217</v>
      </c>
      <c r="H603" s="20" t="s">
        <v>33</v>
      </c>
      <c r="I603" s="21">
        <v>0</v>
      </c>
      <c r="J603" s="16" t="s">
        <v>34</v>
      </c>
      <c r="K603" s="16" t="s">
        <v>44</v>
      </c>
      <c r="L603" s="17" t="s">
        <v>966</v>
      </c>
      <c r="M603" s="16" t="s">
        <v>37</v>
      </c>
      <c r="N603" s="16" t="s">
        <v>38</v>
      </c>
      <c r="O603" s="16" t="s">
        <v>39</v>
      </c>
      <c r="P603" s="16" t="s">
        <v>40</v>
      </c>
      <c r="Q603" s="62">
        <v>796</v>
      </c>
      <c r="R603" s="20" t="s">
        <v>42</v>
      </c>
      <c r="S603" s="16">
        <v>4</v>
      </c>
      <c r="T603" s="33">
        <v>10039</v>
      </c>
      <c r="U603" s="33">
        <f t="shared" si="18"/>
        <v>40156</v>
      </c>
      <c r="V603" s="22">
        <f t="shared" si="19"/>
        <v>44974.720000000001</v>
      </c>
      <c r="W603" s="23"/>
      <c r="X603" s="24">
        <v>2017</v>
      </c>
      <c r="Y603" s="24"/>
      <c r="Z603" s="18"/>
      <c r="AA603" s="18"/>
      <c r="AB603" s="18"/>
      <c r="AC603" s="18"/>
    </row>
    <row r="604" spans="1:39" ht="12.75" customHeight="1" x14ac:dyDescent="0.25">
      <c r="B604" s="58" t="s">
        <v>854</v>
      </c>
      <c r="C604" s="16" t="s">
        <v>31</v>
      </c>
      <c r="D604" s="16" t="s">
        <v>2198</v>
      </c>
      <c r="E604" s="50" t="s">
        <v>652</v>
      </c>
      <c r="F604" s="53" t="s">
        <v>3224</v>
      </c>
      <c r="G604" s="50" t="s">
        <v>2218</v>
      </c>
      <c r="H604" s="20" t="s">
        <v>33</v>
      </c>
      <c r="I604" s="21">
        <v>0</v>
      </c>
      <c r="J604" s="16" t="s">
        <v>34</v>
      </c>
      <c r="K604" s="16" t="s">
        <v>44</v>
      </c>
      <c r="L604" s="17" t="s">
        <v>966</v>
      </c>
      <c r="M604" s="16" t="s">
        <v>37</v>
      </c>
      <c r="N604" s="16" t="s">
        <v>38</v>
      </c>
      <c r="O604" s="16" t="s">
        <v>39</v>
      </c>
      <c r="P604" s="16" t="s">
        <v>40</v>
      </c>
      <c r="Q604" s="62">
        <v>796</v>
      </c>
      <c r="R604" s="20" t="s">
        <v>42</v>
      </c>
      <c r="S604" s="16">
        <v>3</v>
      </c>
      <c r="T604" s="33">
        <v>3295</v>
      </c>
      <c r="U604" s="33">
        <f t="shared" si="18"/>
        <v>9885</v>
      </c>
      <c r="V604" s="22">
        <f t="shared" si="19"/>
        <v>11071.2</v>
      </c>
      <c r="W604" s="23"/>
      <c r="X604" s="24">
        <v>2017</v>
      </c>
      <c r="Y604" s="24"/>
      <c r="Z604" s="18"/>
      <c r="AA604" s="18"/>
      <c r="AB604" s="18"/>
      <c r="AC604" s="18"/>
    </row>
    <row r="605" spans="1:39" ht="12.75" customHeight="1" x14ac:dyDescent="0.25">
      <c r="B605" s="58" t="s">
        <v>855</v>
      </c>
      <c r="C605" s="16" t="s">
        <v>31</v>
      </c>
      <c r="D605" s="16" t="s">
        <v>2199</v>
      </c>
      <c r="E605" s="50" t="s">
        <v>3226</v>
      </c>
      <c r="F605" s="94" t="s">
        <v>3225</v>
      </c>
      <c r="G605" s="50" t="s">
        <v>2219</v>
      </c>
      <c r="H605" s="20" t="s">
        <v>33</v>
      </c>
      <c r="I605" s="21">
        <v>0</v>
      </c>
      <c r="J605" s="16" t="s">
        <v>122</v>
      </c>
      <c r="K605" s="16" t="s">
        <v>37</v>
      </c>
      <c r="L605" s="17" t="s">
        <v>966</v>
      </c>
      <c r="M605" s="16" t="s">
        <v>37</v>
      </c>
      <c r="N605" s="16" t="s">
        <v>38</v>
      </c>
      <c r="O605" s="16" t="s">
        <v>39</v>
      </c>
      <c r="P605" s="16" t="s">
        <v>40</v>
      </c>
      <c r="Q605" s="62">
        <v>796</v>
      </c>
      <c r="R605" s="20" t="s">
        <v>42</v>
      </c>
      <c r="S605" s="16">
        <v>1</v>
      </c>
      <c r="T605" s="33">
        <v>7028</v>
      </c>
      <c r="U605" s="33">
        <f t="shared" si="18"/>
        <v>7028</v>
      </c>
      <c r="V605" s="22">
        <f t="shared" si="19"/>
        <v>7871.3600000000006</v>
      </c>
      <c r="W605" s="23"/>
      <c r="X605" s="24">
        <v>2017</v>
      </c>
      <c r="Y605" s="24"/>
      <c r="Z605" s="18"/>
      <c r="AA605" s="18"/>
      <c r="AB605" s="18"/>
      <c r="AC605" s="18"/>
    </row>
    <row r="606" spans="1:39" ht="12.75" customHeight="1" x14ac:dyDescent="0.25">
      <c r="B606" s="58" t="s">
        <v>856</v>
      </c>
      <c r="C606" s="16" t="s">
        <v>31</v>
      </c>
      <c r="D606" s="16" t="s">
        <v>2200</v>
      </c>
      <c r="E606" s="54" t="s">
        <v>53</v>
      </c>
      <c r="F606" s="94" t="s">
        <v>3227</v>
      </c>
      <c r="G606" s="50" t="s">
        <v>2220</v>
      </c>
      <c r="H606" s="20" t="s">
        <v>33</v>
      </c>
      <c r="I606" s="21">
        <v>0</v>
      </c>
      <c r="J606" s="16" t="s">
        <v>34</v>
      </c>
      <c r="K606" s="16" t="s">
        <v>44</v>
      </c>
      <c r="L606" s="17" t="s">
        <v>966</v>
      </c>
      <c r="M606" s="16" t="s">
        <v>37</v>
      </c>
      <c r="N606" s="16" t="s">
        <v>38</v>
      </c>
      <c r="O606" s="16" t="s">
        <v>39</v>
      </c>
      <c r="P606" s="16" t="s">
        <v>40</v>
      </c>
      <c r="Q606" s="62">
        <v>796</v>
      </c>
      <c r="R606" s="20" t="s">
        <v>42</v>
      </c>
      <c r="S606" s="16">
        <v>1</v>
      </c>
      <c r="T606" s="33">
        <v>15017</v>
      </c>
      <c r="U606" s="33">
        <f t="shared" si="18"/>
        <v>15017</v>
      </c>
      <c r="V606" s="22">
        <f t="shared" si="19"/>
        <v>16819.04</v>
      </c>
      <c r="W606" s="23"/>
      <c r="X606" s="24">
        <v>2017</v>
      </c>
      <c r="Y606" s="24"/>
      <c r="Z606" s="18"/>
      <c r="AA606" s="18"/>
      <c r="AB606" s="18"/>
      <c r="AC606" s="18"/>
    </row>
    <row r="607" spans="1:39" s="15" customFormat="1" ht="12.75" customHeight="1" x14ac:dyDescent="0.25">
      <c r="A607" s="14"/>
      <c r="B607" s="58" t="s">
        <v>857</v>
      </c>
      <c r="C607" s="16" t="s">
        <v>31</v>
      </c>
      <c r="D607" s="16" t="s">
        <v>2221</v>
      </c>
      <c r="E607" s="54" t="s">
        <v>2224</v>
      </c>
      <c r="F607" s="94" t="s">
        <v>3228</v>
      </c>
      <c r="G607" s="50" t="s">
        <v>2225</v>
      </c>
      <c r="H607" s="20" t="s">
        <v>33</v>
      </c>
      <c r="I607" s="21">
        <v>0</v>
      </c>
      <c r="J607" s="16" t="s">
        <v>34</v>
      </c>
      <c r="K607" s="16" t="s">
        <v>44</v>
      </c>
      <c r="L607" s="17" t="s">
        <v>992</v>
      </c>
      <c r="M607" s="16" t="s">
        <v>37</v>
      </c>
      <c r="N607" s="16" t="s">
        <v>38</v>
      </c>
      <c r="O607" s="16" t="s">
        <v>39</v>
      </c>
      <c r="P607" s="16" t="s">
        <v>40</v>
      </c>
      <c r="Q607" s="62">
        <v>796</v>
      </c>
      <c r="R607" s="20" t="s">
        <v>42</v>
      </c>
      <c r="S607" s="16">
        <v>2</v>
      </c>
      <c r="T607" s="33">
        <v>7321</v>
      </c>
      <c r="U607" s="33">
        <f t="shared" si="18"/>
        <v>14642</v>
      </c>
      <c r="V607" s="22">
        <f t="shared" si="19"/>
        <v>16399.04</v>
      </c>
      <c r="W607" s="23"/>
      <c r="X607" s="24">
        <v>2017</v>
      </c>
      <c r="Y607" s="24"/>
      <c r="Z607" s="18"/>
      <c r="AA607" s="18"/>
      <c r="AB607" s="18"/>
      <c r="AC607" s="18"/>
      <c r="AD607" s="14"/>
      <c r="AE607" s="14"/>
      <c r="AF607" s="14"/>
      <c r="AG607" s="14"/>
      <c r="AH607" s="14"/>
      <c r="AI607" s="14"/>
      <c r="AJ607" s="14"/>
      <c r="AK607" s="14"/>
      <c r="AL607" s="14"/>
      <c r="AM607" s="14"/>
    </row>
    <row r="608" spans="1:39" ht="12.75" customHeight="1" x14ac:dyDescent="0.25">
      <c r="B608" s="58" t="s">
        <v>859</v>
      </c>
      <c r="C608" s="16" t="s">
        <v>31</v>
      </c>
      <c r="D608" s="16" t="s">
        <v>2222</v>
      </c>
      <c r="E608" s="50" t="s">
        <v>3230</v>
      </c>
      <c r="F608" s="94" t="s">
        <v>3229</v>
      </c>
      <c r="G608" s="50" t="s">
        <v>2226</v>
      </c>
      <c r="H608" s="20" t="s">
        <v>33</v>
      </c>
      <c r="I608" s="21">
        <v>0</v>
      </c>
      <c r="J608" s="16" t="s">
        <v>34</v>
      </c>
      <c r="K608" s="16" t="s">
        <v>44</v>
      </c>
      <c r="L608" s="17" t="s">
        <v>992</v>
      </c>
      <c r="M608" s="16" t="s">
        <v>37</v>
      </c>
      <c r="N608" s="16" t="s">
        <v>38</v>
      </c>
      <c r="O608" s="16" t="s">
        <v>39</v>
      </c>
      <c r="P608" s="16" t="s">
        <v>40</v>
      </c>
      <c r="Q608" s="62">
        <v>796</v>
      </c>
      <c r="R608" s="20" t="s">
        <v>42</v>
      </c>
      <c r="S608" s="16">
        <v>2</v>
      </c>
      <c r="T608" s="33">
        <v>75000</v>
      </c>
      <c r="U608" s="33">
        <f t="shared" si="18"/>
        <v>150000</v>
      </c>
      <c r="V608" s="22">
        <f t="shared" si="19"/>
        <v>168000.00000000003</v>
      </c>
      <c r="W608" s="23"/>
      <c r="X608" s="24">
        <v>2017</v>
      </c>
      <c r="Y608" s="24"/>
      <c r="Z608" s="18"/>
      <c r="AA608" s="18"/>
      <c r="AB608" s="18"/>
      <c r="AC608" s="18"/>
    </row>
    <row r="609" spans="1:39" ht="12.75" customHeight="1" x14ac:dyDescent="0.25">
      <c r="B609" s="58" t="s">
        <v>860</v>
      </c>
      <c r="C609" s="16" t="s">
        <v>31</v>
      </c>
      <c r="D609" s="16" t="s">
        <v>2221</v>
      </c>
      <c r="E609" s="50" t="s">
        <v>2224</v>
      </c>
      <c r="F609" s="53" t="s">
        <v>3228</v>
      </c>
      <c r="G609" s="50" t="s">
        <v>2227</v>
      </c>
      <c r="H609" s="20" t="s">
        <v>33</v>
      </c>
      <c r="I609" s="21">
        <v>0</v>
      </c>
      <c r="J609" s="16" t="s">
        <v>122</v>
      </c>
      <c r="K609" s="16" t="s">
        <v>37</v>
      </c>
      <c r="L609" s="17" t="s">
        <v>992</v>
      </c>
      <c r="M609" s="16" t="s">
        <v>37</v>
      </c>
      <c r="N609" s="16" t="s">
        <v>38</v>
      </c>
      <c r="O609" s="16" t="s">
        <v>39</v>
      </c>
      <c r="P609" s="16" t="s">
        <v>40</v>
      </c>
      <c r="Q609" s="62">
        <v>796</v>
      </c>
      <c r="R609" s="20" t="s">
        <v>42</v>
      </c>
      <c r="S609" s="16">
        <v>1</v>
      </c>
      <c r="T609" s="33">
        <v>24317</v>
      </c>
      <c r="U609" s="33">
        <f t="shared" si="18"/>
        <v>24317</v>
      </c>
      <c r="V609" s="22">
        <f t="shared" si="19"/>
        <v>27235.040000000001</v>
      </c>
      <c r="W609" s="23"/>
      <c r="X609" s="24">
        <v>2017</v>
      </c>
      <c r="Y609" s="24"/>
      <c r="Z609" s="18"/>
      <c r="AA609" s="18"/>
      <c r="AB609" s="18"/>
      <c r="AC609" s="18"/>
    </row>
    <row r="610" spans="1:39" ht="12.75" customHeight="1" x14ac:dyDescent="0.25">
      <c r="B610" s="58" t="s">
        <v>861</v>
      </c>
      <c r="C610" s="16" t="s">
        <v>31</v>
      </c>
      <c r="D610" s="16" t="s">
        <v>2221</v>
      </c>
      <c r="E610" s="50" t="s">
        <v>2224</v>
      </c>
      <c r="F610" s="53" t="s">
        <v>3228</v>
      </c>
      <c r="G610" s="50" t="s">
        <v>2228</v>
      </c>
      <c r="H610" s="20" t="s">
        <v>33</v>
      </c>
      <c r="I610" s="21">
        <v>0</v>
      </c>
      <c r="J610" s="16" t="s">
        <v>34</v>
      </c>
      <c r="K610" s="16" t="s">
        <v>44</v>
      </c>
      <c r="L610" s="17" t="s">
        <v>992</v>
      </c>
      <c r="M610" s="16" t="s">
        <v>37</v>
      </c>
      <c r="N610" s="16" t="s">
        <v>38</v>
      </c>
      <c r="O610" s="16" t="s">
        <v>39</v>
      </c>
      <c r="P610" s="16" t="s">
        <v>40</v>
      </c>
      <c r="Q610" s="62">
        <v>796</v>
      </c>
      <c r="R610" s="20" t="s">
        <v>42</v>
      </c>
      <c r="S610" s="16">
        <v>2</v>
      </c>
      <c r="T610" s="33">
        <v>8191</v>
      </c>
      <c r="U610" s="33">
        <f t="shared" si="18"/>
        <v>16382</v>
      </c>
      <c r="V610" s="22">
        <f t="shared" si="19"/>
        <v>18347.84</v>
      </c>
      <c r="W610" s="23"/>
      <c r="X610" s="24">
        <v>2017</v>
      </c>
      <c r="Y610" s="24"/>
      <c r="Z610" s="18"/>
      <c r="AA610" s="18"/>
      <c r="AB610" s="18"/>
      <c r="AC610" s="18"/>
    </row>
    <row r="611" spans="1:39" ht="12.75" customHeight="1" x14ac:dyDescent="0.25">
      <c r="B611" s="58" t="s">
        <v>862</v>
      </c>
      <c r="C611" s="16" t="s">
        <v>31</v>
      </c>
      <c r="D611" s="16" t="s">
        <v>2221</v>
      </c>
      <c r="E611" s="50" t="s">
        <v>2224</v>
      </c>
      <c r="F611" s="53" t="s">
        <v>3228</v>
      </c>
      <c r="G611" s="50" t="s">
        <v>2229</v>
      </c>
      <c r="H611" s="20" t="s">
        <v>33</v>
      </c>
      <c r="I611" s="21">
        <v>0</v>
      </c>
      <c r="J611" s="16" t="s">
        <v>34</v>
      </c>
      <c r="K611" s="16" t="s">
        <v>44</v>
      </c>
      <c r="L611" s="17" t="s">
        <v>992</v>
      </c>
      <c r="M611" s="16" t="s">
        <v>37</v>
      </c>
      <c r="N611" s="16" t="s">
        <v>38</v>
      </c>
      <c r="O611" s="16" t="s">
        <v>39</v>
      </c>
      <c r="P611" s="16" t="s">
        <v>40</v>
      </c>
      <c r="Q611" s="62">
        <v>796</v>
      </c>
      <c r="R611" s="20" t="s">
        <v>42</v>
      </c>
      <c r="S611" s="16">
        <v>1</v>
      </c>
      <c r="T611" s="33">
        <v>8779</v>
      </c>
      <c r="U611" s="33">
        <f t="shared" si="18"/>
        <v>8779</v>
      </c>
      <c r="V611" s="22">
        <f t="shared" si="19"/>
        <v>9832.4800000000014</v>
      </c>
      <c r="W611" s="23"/>
      <c r="X611" s="24">
        <v>2017</v>
      </c>
      <c r="Y611" s="24"/>
      <c r="Z611" s="18"/>
      <c r="AA611" s="18"/>
      <c r="AB611" s="18"/>
      <c r="AC611" s="18"/>
    </row>
    <row r="612" spans="1:39" ht="12.75" customHeight="1" x14ac:dyDescent="0.25">
      <c r="B612" s="58" t="s">
        <v>864</v>
      </c>
      <c r="C612" s="16" t="s">
        <v>31</v>
      </c>
      <c r="D612" s="16" t="s">
        <v>2223</v>
      </c>
      <c r="E612" s="50" t="s">
        <v>3232</v>
      </c>
      <c r="F612" s="50" t="s">
        <v>3231</v>
      </c>
      <c r="G612" s="50" t="s">
        <v>2230</v>
      </c>
      <c r="H612" s="20" t="s">
        <v>33</v>
      </c>
      <c r="I612" s="21">
        <v>0</v>
      </c>
      <c r="J612" s="16" t="s">
        <v>122</v>
      </c>
      <c r="K612" s="16" t="s">
        <v>37</v>
      </c>
      <c r="L612" s="17" t="s">
        <v>992</v>
      </c>
      <c r="M612" s="16" t="s">
        <v>37</v>
      </c>
      <c r="N612" s="16" t="s">
        <v>38</v>
      </c>
      <c r="O612" s="16" t="s">
        <v>39</v>
      </c>
      <c r="P612" s="16" t="s">
        <v>40</v>
      </c>
      <c r="Q612" s="62">
        <v>796</v>
      </c>
      <c r="R612" s="20" t="s">
        <v>42</v>
      </c>
      <c r="S612" s="16">
        <v>2</v>
      </c>
      <c r="T612" s="33">
        <v>14998</v>
      </c>
      <c r="U612" s="33">
        <f t="shared" si="18"/>
        <v>29996</v>
      </c>
      <c r="V612" s="22">
        <f t="shared" si="19"/>
        <v>33595.520000000004</v>
      </c>
      <c r="W612" s="23"/>
      <c r="X612" s="24">
        <v>2017</v>
      </c>
      <c r="Y612" s="24"/>
      <c r="Z612" s="18"/>
      <c r="AA612" s="18"/>
      <c r="AB612" s="18"/>
      <c r="AC612" s="18"/>
    </row>
    <row r="613" spans="1:39" s="15" customFormat="1" ht="12.75" customHeight="1" x14ac:dyDescent="0.25">
      <c r="A613" s="14"/>
      <c r="B613" s="58" t="s">
        <v>865</v>
      </c>
      <c r="C613" s="16" t="s">
        <v>31</v>
      </c>
      <c r="D613" s="16" t="s">
        <v>2231</v>
      </c>
      <c r="E613" s="54" t="s">
        <v>3234</v>
      </c>
      <c r="F613" s="50" t="s">
        <v>3233</v>
      </c>
      <c r="G613" s="50" t="s">
        <v>2234</v>
      </c>
      <c r="H613" s="20" t="s">
        <v>33</v>
      </c>
      <c r="I613" s="21">
        <v>0</v>
      </c>
      <c r="J613" s="16" t="s">
        <v>34</v>
      </c>
      <c r="K613" s="16" t="s">
        <v>44</v>
      </c>
      <c r="L613" s="17" t="s">
        <v>1025</v>
      </c>
      <c r="M613" s="16" t="s">
        <v>37</v>
      </c>
      <c r="N613" s="16" t="s">
        <v>38</v>
      </c>
      <c r="O613" s="16" t="s">
        <v>39</v>
      </c>
      <c r="P613" s="16" t="s">
        <v>40</v>
      </c>
      <c r="Q613" s="62">
        <v>796</v>
      </c>
      <c r="R613" s="20" t="s">
        <v>42</v>
      </c>
      <c r="S613" s="16">
        <v>42</v>
      </c>
      <c r="T613" s="33">
        <v>17167</v>
      </c>
      <c r="U613" s="33">
        <f t="shared" si="18"/>
        <v>721014</v>
      </c>
      <c r="V613" s="22">
        <f t="shared" si="19"/>
        <v>807535.68</v>
      </c>
      <c r="W613" s="23"/>
      <c r="X613" s="24">
        <v>2017</v>
      </c>
      <c r="Y613" s="24"/>
      <c r="Z613" s="18"/>
      <c r="AA613" s="18"/>
      <c r="AB613" s="18"/>
      <c r="AC613" s="18"/>
      <c r="AD613" s="14"/>
      <c r="AE613" s="14"/>
      <c r="AF613" s="14"/>
      <c r="AG613" s="14"/>
      <c r="AH613" s="14"/>
      <c r="AI613" s="14"/>
      <c r="AJ613" s="14"/>
      <c r="AK613" s="14"/>
      <c r="AL613" s="14"/>
      <c r="AM613" s="14"/>
    </row>
    <row r="614" spans="1:39" ht="12.75" customHeight="1" x14ac:dyDescent="0.25">
      <c r="B614" s="58" t="s">
        <v>866</v>
      </c>
      <c r="C614" s="16" t="s">
        <v>31</v>
      </c>
      <c r="D614" s="16" t="s">
        <v>2232</v>
      </c>
      <c r="E614" s="50" t="s">
        <v>3236</v>
      </c>
      <c r="F614" s="50" t="s">
        <v>3235</v>
      </c>
      <c r="G614" s="50" t="s">
        <v>2235</v>
      </c>
      <c r="H614" s="20" t="s">
        <v>33</v>
      </c>
      <c r="I614" s="21">
        <v>0</v>
      </c>
      <c r="J614" s="16" t="s">
        <v>34</v>
      </c>
      <c r="K614" s="16" t="s">
        <v>44</v>
      </c>
      <c r="L614" s="17" t="s">
        <v>1025</v>
      </c>
      <c r="M614" s="16" t="s">
        <v>37</v>
      </c>
      <c r="N614" s="16" t="s">
        <v>38</v>
      </c>
      <c r="O614" s="16" t="s">
        <v>39</v>
      </c>
      <c r="P614" s="16" t="s">
        <v>40</v>
      </c>
      <c r="Q614" s="62">
        <v>796</v>
      </c>
      <c r="R614" s="20" t="s">
        <v>42</v>
      </c>
      <c r="S614" s="16">
        <v>66</v>
      </c>
      <c r="T614" s="33">
        <v>3500</v>
      </c>
      <c r="U614" s="33">
        <f t="shared" si="18"/>
        <v>231000</v>
      </c>
      <c r="V614" s="22">
        <f t="shared" si="19"/>
        <v>258720.00000000003</v>
      </c>
      <c r="W614" s="23"/>
      <c r="X614" s="24">
        <v>2017</v>
      </c>
      <c r="Y614" s="24"/>
      <c r="Z614" s="18"/>
      <c r="AA614" s="18"/>
      <c r="AB614" s="18"/>
      <c r="AC614" s="18"/>
    </row>
    <row r="615" spans="1:39" ht="12.75" customHeight="1" x14ac:dyDescent="0.25">
      <c r="B615" s="58" t="s">
        <v>867</v>
      </c>
      <c r="C615" s="16" t="s">
        <v>31</v>
      </c>
      <c r="D615" s="16" t="s">
        <v>275</v>
      </c>
      <c r="E615" s="50" t="s">
        <v>274</v>
      </c>
      <c r="F615" s="50" t="s">
        <v>3237</v>
      </c>
      <c r="G615" s="50" t="s">
        <v>2236</v>
      </c>
      <c r="H615" s="20" t="s">
        <v>33</v>
      </c>
      <c r="I615" s="21">
        <v>0</v>
      </c>
      <c r="J615" s="16" t="s">
        <v>34</v>
      </c>
      <c r="K615" s="16" t="s">
        <v>44</v>
      </c>
      <c r="L615" s="17" t="s">
        <v>992</v>
      </c>
      <c r="M615" s="16" t="s">
        <v>37</v>
      </c>
      <c r="N615" s="16" t="s">
        <v>38</v>
      </c>
      <c r="O615" s="16" t="s">
        <v>39</v>
      </c>
      <c r="P615" s="16" t="s">
        <v>40</v>
      </c>
      <c r="Q615" s="62">
        <v>839</v>
      </c>
      <c r="R615" s="96" t="s">
        <v>49</v>
      </c>
      <c r="S615" s="16">
        <v>3</v>
      </c>
      <c r="T615" s="33">
        <v>106164</v>
      </c>
      <c r="U615" s="33">
        <f t="shared" si="18"/>
        <v>318492</v>
      </c>
      <c r="V615" s="22">
        <f t="shared" si="19"/>
        <v>356711.04000000004</v>
      </c>
      <c r="W615" s="23"/>
      <c r="X615" s="24">
        <v>2017</v>
      </c>
      <c r="Y615" s="24"/>
      <c r="Z615" s="18"/>
      <c r="AA615" s="18"/>
      <c r="AB615" s="18"/>
      <c r="AC615" s="18"/>
    </row>
    <row r="616" spans="1:39" s="15" customFormat="1" ht="12.75" customHeight="1" x14ac:dyDescent="0.25">
      <c r="A616" s="14"/>
      <c r="B616" s="58" t="s">
        <v>868</v>
      </c>
      <c r="C616" s="16" t="s">
        <v>31</v>
      </c>
      <c r="D616" s="17" t="s">
        <v>275</v>
      </c>
      <c r="E616" s="50" t="s">
        <v>274</v>
      </c>
      <c r="F616" s="50" t="s">
        <v>3237</v>
      </c>
      <c r="G616" s="50" t="s">
        <v>2237</v>
      </c>
      <c r="H616" s="20" t="s">
        <v>33</v>
      </c>
      <c r="I616" s="21">
        <v>0</v>
      </c>
      <c r="J616" s="16" t="s">
        <v>122</v>
      </c>
      <c r="K616" s="16" t="s">
        <v>37</v>
      </c>
      <c r="L616" s="17" t="s">
        <v>992</v>
      </c>
      <c r="M616" s="16" t="s">
        <v>37</v>
      </c>
      <c r="N616" s="16" t="s">
        <v>38</v>
      </c>
      <c r="O616" s="16" t="s">
        <v>39</v>
      </c>
      <c r="P616" s="16" t="s">
        <v>40</v>
      </c>
      <c r="Q616" s="62">
        <v>839</v>
      </c>
      <c r="R616" s="96" t="s">
        <v>49</v>
      </c>
      <c r="S616" s="16">
        <v>6</v>
      </c>
      <c r="T616" s="33">
        <v>110000</v>
      </c>
      <c r="U616" s="33">
        <f t="shared" si="18"/>
        <v>660000</v>
      </c>
      <c r="V616" s="22">
        <f t="shared" si="19"/>
        <v>739200.00000000012</v>
      </c>
      <c r="W616" s="23"/>
      <c r="X616" s="24">
        <v>2017</v>
      </c>
      <c r="Y616" s="24"/>
      <c r="Z616" s="18"/>
      <c r="AA616" s="18"/>
      <c r="AB616" s="18"/>
      <c r="AC616" s="18"/>
      <c r="AD616" s="14"/>
      <c r="AE616" s="14"/>
      <c r="AF616" s="14"/>
      <c r="AG616" s="14"/>
      <c r="AH616" s="14"/>
      <c r="AI616" s="14"/>
      <c r="AJ616" s="14"/>
      <c r="AK616" s="14"/>
      <c r="AL616" s="14"/>
      <c r="AM616" s="14"/>
    </row>
    <row r="617" spans="1:39" ht="12.75" customHeight="1" x14ac:dyDescent="0.25">
      <c r="B617" s="58" t="s">
        <v>869</v>
      </c>
      <c r="C617" s="16" t="s">
        <v>31</v>
      </c>
      <c r="D617" s="16" t="s">
        <v>462</v>
      </c>
      <c r="E617" s="50" t="s">
        <v>3239</v>
      </c>
      <c r="F617" s="50" t="s">
        <v>3238</v>
      </c>
      <c r="G617" s="50" t="s">
        <v>2238</v>
      </c>
      <c r="H617" s="20" t="s">
        <v>33</v>
      </c>
      <c r="I617" s="21">
        <v>0</v>
      </c>
      <c r="J617" s="16" t="s">
        <v>34</v>
      </c>
      <c r="K617" s="16" t="s">
        <v>44</v>
      </c>
      <c r="L617" s="17" t="s">
        <v>1025</v>
      </c>
      <c r="M617" s="16" t="s">
        <v>37</v>
      </c>
      <c r="N617" s="16" t="s">
        <v>38</v>
      </c>
      <c r="O617" s="16" t="s">
        <v>39</v>
      </c>
      <c r="P617" s="16" t="s">
        <v>40</v>
      </c>
      <c r="Q617" s="62">
        <v>796</v>
      </c>
      <c r="R617" s="20" t="s">
        <v>42</v>
      </c>
      <c r="S617" s="16">
        <v>4</v>
      </c>
      <c r="T617" s="33">
        <v>26441</v>
      </c>
      <c r="U617" s="33">
        <f t="shared" si="18"/>
        <v>105764</v>
      </c>
      <c r="V617" s="22">
        <f t="shared" si="19"/>
        <v>118455.68000000001</v>
      </c>
      <c r="W617" s="23"/>
      <c r="X617" s="24">
        <v>2017</v>
      </c>
      <c r="Y617" s="24"/>
      <c r="Z617" s="18"/>
      <c r="AA617" s="18"/>
      <c r="AB617" s="18"/>
      <c r="AC617" s="18"/>
    </row>
    <row r="618" spans="1:39" ht="12.75" customHeight="1" x14ac:dyDescent="0.25">
      <c r="B618" s="58" t="s">
        <v>870</v>
      </c>
      <c r="C618" s="16" t="s">
        <v>31</v>
      </c>
      <c r="D618" s="16" t="s">
        <v>2233</v>
      </c>
      <c r="E618" s="50" t="s">
        <v>3241</v>
      </c>
      <c r="F618" s="50" t="s">
        <v>3240</v>
      </c>
      <c r="G618" s="75" t="s">
        <v>2239</v>
      </c>
      <c r="H618" s="20" t="s">
        <v>33</v>
      </c>
      <c r="I618" s="21">
        <v>0</v>
      </c>
      <c r="J618" s="16" t="s">
        <v>122</v>
      </c>
      <c r="K618" s="16" t="s">
        <v>37</v>
      </c>
      <c r="L618" s="17" t="s">
        <v>1071</v>
      </c>
      <c r="M618" s="16" t="s">
        <v>37</v>
      </c>
      <c r="N618" s="16" t="s">
        <v>38</v>
      </c>
      <c r="O618" s="16" t="s">
        <v>39</v>
      </c>
      <c r="P618" s="16" t="s">
        <v>40</v>
      </c>
      <c r="Q618" s="62">
        <v>796</v>
      </c>
      <c r="R618" s="20" t="s">
        <v>42</v>
      </c>
      <c r="S618" s="16">
        <v>1</v>
      </c>
      <c r="T618" s="33">
        <v>28620</v>
      </c>
      <c r="U618" s="33">
        <f t="shared" si="18"/>
        <v>28620</v>
      </c>
      <c r="V618" s="22">
        <f t="shared" si="19"/>
        <v>32054.400000000001</v>
      </c>
      <c r="W618" s="23"/>
      <c r="X618" s="24">
        <v>2017</v>
      </c>
      <c r="Y618" s="24"/>
      <c r="Z618" s="18"/>
      <c r="AA618" s="18"/>
      <c r="AB618" s="18"/>
      <c r="AC618" s="18"/>
    </row>
    <row r="619" spans="1:39" s="15" customFormat="1" ht="12.75" customHeight="1" x14ac:dyDescent="0.25">
      <c r="A619" s="14"/>
      <c r="B619" s="58" t="s">
        <v>871</v>
      </c>
      <c r="C619" s="16" t="s">
        <v>31</v>
      </c>
      <c r="D619" s="16" t="s">
        <v>2240</v>
      </c>
      <c r="E619" s="54" t="s">
        <v>3251</v>
      </c>
      <c r="F619" s="53" t="s">
        <v>3252</v>
      </c>
      <c r="G619" s="50" t="s">
        <v>2242</v>
      </c>
      <c r="H619" s="20" t="s">
        <v>33</v>
      </c>
      <c r="I619" s="21">
        <v>0</v>
      </c>
      <c r="J619" s="16" t="s">
        <v>34</v>
      </c>
      <c r="K619" s="16" t="s">
        <v>44</v>
      </c>
      <c r="L619" s="17" t="s">
        <v>36</v>
      </c>
      <c r="M619" s="16" t="s">
        <v>37</v>
      </c>
      <c r="N619" s="16" t="s">
        <v>38</v>
      </c>
      <c r="O619" s="16" t="s">
        <v>39</v>
      </c>
      <c r="P619" s="16" t="s">
        <v>40</v>
      </c>
      <c r="Q619" s="20" t="s">
        <v>41</v>
      </c>
      <c r="R619" s="20" t="s">
        <v>42</v>
      </c>
      <c r="S619" s="16">
        <v>4</v>
      </c>
      <c r="T619" s="33">
        <v>5107</v>
      </c>
      <c r="U619" s="33">
        <f t="shared" si="18"/>
        <v>20428</v>
      </c>
      <c r="V619" s="22">
        <f t="shared" si="19"/>
        <v>22879.360000000001</v>
      </c>
      <c r="W619" s="23"/>
      <c r="X619" s="24">
        <v>2017</v>
      </c>
      <c r="Y619" s="24"/>
      <c r="Z619" s="18"/>
      <c r="AA619" s="18"/>
      <c r="AB619" s="18"/>
      <c r="AC619" s="18"/>
      <c r="AD619" s="14"/>
      <c r="AE619" s="14"/>
      <c r="AF619" s="14"/>
      <c r="AG619" s="14"/>
      <c r="AH619" s="14"/>
      <c r="AI619" s="14"/>
      <c r="AJ619" s="14"/>
      <c r="AK619" s="14"/>
      <c r="AL619" s="14"/>
      <c r="AM619" s="14"/>
    </row>
    <row r="620" spans="1:39" ht="12.75" customHeight="1" x14ac:dyDescent="0.25">
      <c r="B620" s="58" t="s">
        <v>872</v>
      </c>
      <c r="C620" s="16" t="s">
        <v>31</v>
      </c>
      <c r="D620" s="16" t="s">
        <v>2241</v>
      </c>
      <c r="E620" s="54" t="s">
        <v>3253</v>
      </c>
      <c r="F620" s="53" t="s">
        <v>2933</v>
      </c>
      <c r="G620" s="50" t="s">
        <v>2243</v>
      </c>
      <c r="H620" s="20" t="s">
        <v>33</v>
      </c>
      <c r="I620" s="21">
        <v>0</v>
      </c>
      <c r="J620" s="16" t="s">
        <v>34</v>
      </c>
      <c r="K620" s="16" t="s">
        <v>44</v>
      </c>
      <c r="L620" s="17" t="s">
        <v>36</v>
      </c>
      <c r="M620" s="16" t="s">
        <v>37</v>
      </c>
      <c r="N620" s="16" t="s">
        <v>38</v>
      </c>
      <c r="O620" s="16" t="s">
        <v>39</v>
      </c>
      <c r="P620" s="16" t="s">
        <v>40</v>
      </c>
      <c r="Q620" s="20" t="s">
        <v>41</v>
      </c>
      <c r="R620" s="20" t="s">
        <v>42</v>
      </c>
      <c r="S620" s="16">
        <v>1</v>
      </c>
      <c r="T620" s="33">
        <v>8132</v>
      </c>
      <c r="U620" s="33">
        <f t="shared" si="18"/>
        <v>8132</v>
      </c>
      <c r="V620" s="22">
        <f t="shared" si="19"/>
        <v>9107.84</v>
      </c>
      <c r="W620" s="23"/>
      <c r="X620" s="24">
        <v>2017</v>
      </c>
      <c r="Y620" s="24"/>
      <c r="Z620" s="18"/>
      <c r="AA620" s="18"/>
      <c r="AB620" s="18"/>
      <c r="AC620" s="18"/>
    </row>
    <row r="621" spans="1:39" s="15" customFormat="1" ht="12.75" customHeight="1" x14ac:dyDescent="0.25">
      <c r="A621" s="14"/>
      <c r="B621" s="58" t="s">
        <v>873</v>
      </c>
      <c r="C621" s="16" t="s">
        <v>31</v>
      </c>
      <c r="D621" s="16" t="s">
        <v>2244</v>
      </c>
      <c r="E621" s="89" t="s">
        <v>3255</v>
      </c>
      <c r="F621" s="97" t="s">
        <v>3254</v>
      </c>
      <c r="G621" s="52" t="s">
        <v>2251</v>
      </c>
      <c r="H621" s="20" t="s">
        <v>33</v>
      </c>
      <c r="I621" s="21">
        <v>0</v>
      </c>
      <c r="J621" s="16" t="s">
        <v>34</v>
      </c>
      <c r="K621" s="16" t="s">
        <v>44</v>
      </c>
      <c r="L621" s="17" t="s">
        <v>2455</v>
      </c>
      <c r="M621" s="16" t="s">
        <v>37</v>
      </c>
      <c r="N621" s="16" t="s">
        <v>38</v>
      </c>
      <c r="O621" s="16" t="s">
        <v>2259</v>
      </c>
      <c r="P621" s="16" t="s">
        <v>40</v>
      </c>
      <c r="Q621" s="55">
        <v>796</v>
      </c>
      <c r="R621" s="20" t="s">
        <v>42</v>
      </c>
      <c r="S621" s="16">
        <v>1</v>
      </c>
      <c r="T621" s="33">
        <v>35000</v>
      </c>
      <c r="U621" s="33">
        <f t="shared" si="18"/>
        <v>35000</v>
      </c>
      <c r="V621" s="22">
        <f t="shared" si="19"/>
        <v>39200.000000000007</v>
      </c>
      <c r="W621" s="23"/>
      <c r="X621" s="24">
        <v>2017</v>
      </c>
      <c r="Y621" s="24"/>
      <c r="Z621" s="18"/>
      <c r="AA621" s="18"/>
      <c r="AB621" s="18"/>
      <c r="AC621" s="18"/>
      <c r="AD621" s="14"/>
      <c r="AE621" s="14"/>
      <c r="AF621" s="14"/>
      <c r="AG621" s="14"/>
      <c r="AH621" s="14"/>
      <c r="AI621" s="14"/>
      <c r="AJ621" s="14"/>
      <c r="AK621" s="14"/>
      <c r="AL621" s="14"/>
      <c r="AM621" s="14"/>
    </row>
    <row r="622" spans="1:39" ht="12.75" customHeight="1" x14ac:dyDescent="0.25">
      <c r="B622" s="58" t="s">
        <v>874</v>
      </c>
      <c r="C622" s="16" t="s">
        <v>31</v>
      </c>
      <c r="D622" s="16" t="s">
        <v>2245</v>
      </c>
      <c r="E622" s="89" t="s">
        <v>3257</v>
      </c>
      <c r="F622" s="138" t="s">
        <v>3256</v>
      </c>
      <c r="G622" s="51" t="s">
        <v>2252</v>
      </c>
      <c r="H622" s="20" t="s">
        <v>33</v>
      </c>
      <c r="I622" s="21">
        <v>0</v>
      </c>
      <c r="J622" s="16" t="s">
        <v>34</v>
      </c>
      <c r="K622" s="16" t="s">
        <v>44</v>
      </c>
      <c r="L622" s="17" t="s">
        <v>2455</v>
      </c>
      <c r="M622" s="16" t="s">
        <v>37</v>
      </c>
      <c r="N622" s="16" t="s">
        <v>38</v>
      </c>
      <c r="O622" s="16" t="s">
        <v>39</v>
      </c>
      <c r="P622" s="16" t="s">
        <v>40</v>
      </c>
      <c r="Q622" s="55">
        <v>796</v>
      </c>
      <c r="R622" s="20" t="s">
        <v>42</v>
      </c>
      <c r="S622" s="16">
        <v>1</v>
      </c>
      <c r="T622" s="33">
        <v>42000</v>
      </c>
      <c r="U622" s="33">
        <f t="shared" si="18"/>
        <v>42000</v>
      </c>
      <c r="V622" s="22">
        <f t="shared" si="19"/>
        <v>47040.000000000007</v>
      </c>
      <c r="W622" s="23"/>
      <c r="X622" s="24">
        <v>2017</v>
      </c>
      <c r="Y622" s="24"/>
      <c r="Z622" s="18"/>
      <c r="AA622" s="18"/>
      <c r="AB622" s="18"/>
      <c r="AC622" s="18"/>
    </row>
    <row r="623" spans="1:39" ht="12.75" customHeight="1" x14ac:dyDescent="0.25">
      <c r="B623" s="58" t="s">
        <v>875</v>
      </c>
      <c r="C623" s="16" t="s">
        <v>31</v>
      </c>
      <c r="D623" s="16" t="s">
        <v>2246</v>
      </c>
      <c r="E623" s="89" t="s">
        <v>3259</v>
      </c>
      <c r="F623" s="138" t="s">
        <v>3258</v>
      </c>
      <c r="G623" s="51" t="s">
        <v>2253</v>
      </c>
      <c r="H623" s="20" t="s">
        <v>33</v>
      </c>
      <c r="I623" s="21">
        <v>0</v>
      </c>
      <c r="J623" s="16" t="s">
        <v>34</v>
      </c>
      <c r="K623" s="16" t="s">
        <v>44</v>
      </c>
      <c r="L623" s="17" t="s">
        <v>2455</v>
      </c>
      <c r="M623" s="16" t="s">
        <v>37</v>
      </c>
      <c r="N623" s="16" t="s">
        <v>38</v>
      </c>
      <c r="O623" s="16" t="s">
        <v>39</v>
      </c>
      <c r="P623" s="16" t="s">
        <v>40</v>
      </c>
      <c r="Q623" s="55">
        <v>796</v>
      </c>
      <c r="R623" s="20" t="s">
        <v>42</v>
      </c>
      <c r="S623" s="16">
        <v>1</v>
      </c>
      <c r="T623" s="33">
        <v>23700</v>
      </c>
      <c r="U623" s="33">
        <f t="shared" si="18"/>
        <v>23700</v>
      </c>
      <c r="V623" s="22">
        <f t="shared" si="19"/>
        <v>26544.000000000004</v>
      </c>
      <c r="W623" s="23"/>
      <c r="X623" s="24">
        <v>2017</v>
      </c>
      <c r="Y623" s="24"/>
      <c r="Z623" s="18"/>
      <c r="AA623" s="18"/>
      <c r="AB623" s="18"/>
      <c r="AC623" s="18"/>
    </row>
    <row r="624" spans="1:39" ht="12.75" customHeight="1" x14ac:dyDescent="0.25">
      <c r="B624" s="58" t="s">
        <v>876</v>
      </c>
      <c r="C624" s="16" t="s">
        <v>31</v>
      </c>
      <c r="D624" s="16" t="s">
        <v>913</v>
      </c>
      <c r="E624" s="89" t="s">
        <v>3255</v>
      </c>
      <c r="F624" s="138" t="s">
        <v>3260</v>
      </c>
      <c r="G624" s="51" t="s">
        <v>2254</v>
      </c>
      <c r="H624" s="20" t="s">
        <v>33</v>
      </c>
      <c r="I624" s="21">
        <v>0</v>
      </c>
      <c r="J624" s="16" t="s">
        <v>122</v>
      </c>
      <c r="K624" s="16" t="s">
        <v>37</v>
      </c>
      <c r="L624" s="17" t="s">
        <v>2455</v>
      </c>
      <c r="M624" s="16" t="s">
        <v>37</v>
      </c>
      <c r="N624" s="16" t="s">
        <v>38</v>
      </c>
      <c r="O624" s="16" t="s">
        <v>39</v>
      </c>
      <c r="P624" s="16" t="s">
        <v>40</v>
      </c>
      <c r="Q624" s="55">
        <v>796</v>
      </c>
      <c r="R624" s="20" t="s">
        <v>42</v>
      </c>
      <c r="S624" s="16">
        <v>1</v>
      </c>
      <c r="T624" s="33">
        <v>35000</v>
      </c>
      <c r="U624" s="33">
        <f t="shared" si="18"/>
        <v>35000</v>
      </c>
      <c r="V624" s="22">
        <f t="shared" si="19"/>
        <v>39200.000000000007</v>
      </c>
      <c r="W624" s="23"/>
      <c r="X624" s="24">
        <v>2017</v>
      </c>
      <c r="Y624" s="24"/>
      <c r="Z624" s="18"/>
      <c r="AA624" s="18"/>
      <c r="AB624" s="18"/>
      <c r="AC624" s="18"/>
    </row>
    <row r="625" spans="1:39" ht="12.75" customHeight="1" x14ac:dyDescent="0.25">
      <c r="B625" s="58" t="s">
        <v>879</v>
      </c>
      <c r="C625" s="16" t="s">
        <v>31</v>
      </c>
      <c r="D625" s="16" t="s">
        <v>2247</v>
      </c>
      <c r="E625" s="89" t="s">
        <v>3262</v>
      </c>
      <c r="F625" s="138" t="s">
        <v>3261</v>
      </c>
      <c r="G625" s="51" t="s">
        <v>2255</v>
      </c>
      <c r="H625" s="20" t="s">
        <v>33</v>
      </c>
      <c r="I625" s="21">
        <v>0</v>
      </c>
      <c r="J625" s="16" t="s">
        <v>34</v>
      </c>
      <c r="K625" s="16" t="s">
        <v>44</v>
      </c>
      <c r="L625" s="17" t="s">
        <v>2455</v>
      </c>
      <c r="M625" s="16" t="s">
        <v>37</v>
      </c>
      <c r="N625" s="16" t="s">
        <v>38</v>
      </c>
      <c r="O625" s="16" t="s">
        <v>39</v>
      </c>
      <c r="P625" s="16" t="s">
        <v>40</v>
      </c>
      <c r="Q625" s="55">
        <v>796</v>
      </c>
      <c r="R625" s="20" t="s">
        <v>42</v>
      </c>
      <c r="S625" s="16">
        <v>1</v>
      </c>
      <c r="T625" s="33">
        <v>86500</v>
      </c>
      <c r="U625" s="33">
        <f t="shared" si="18"/>
        <v>86500</v>
      </c>
      <c r="V625" s="22">
        <f t="shared" si="19"/>
        <v>96880.000000000015</v>
      </c>
      <c r="W625" s="23"/>
      <c r="X625" s="24">
        <v>2017</v>
      </c>
      <c r="Y625" s="24"/>
      <c r="Z625" s="18"/>
      <c r="AA625" s="18"/>
      <c r="AB625" s="18"/>
      <c r="AC625" s="18"/>
    </row>
    <row r="626" spans="1:39" ht="12.75" customHeight="1" x14ac:dyDescent="0.25">
      <c r="B626" s="58" t="s">
        <v>880</v>
      </c>
      <c r="C626" s="16" t="s">
        <v>31</v>
      </c>
      <c r="D626" s="16" t="s">
        <v>2245</v>
      </c>
      <c r="E626" s="89" t="s">
        <v>3262</v>
      </c>
      <c r="F626" s="138" t="s">
        <v>3256</v>
      </c>
      <c r="G626" s="51" t="s">
        <v>2256</v>
      </c>
      <c r="H626" s="20" t="s">
        <v>33</v>
      </c>
      <c r="I626" s="21">
        <v>0</v>
      </c>
      <c r="J626" s="16" t="s">
        <v>34</v>
      </c>
      <c r="K626" s="16" t="s">
        <v>44</v>
      </c>
      <c r="L626" s="17" t="s">
        <v>2455</v>
      </c>
      <c r="M626" s="16" t="s">
        <v>37</v>
      </c>
      <c r="N626" s="16" t="s">
        <v>38</v>
      </c>
      <c r="O626" s="16" t="s">
        <v>39</v>
      </c>
      <c r="P626" s="16" t="s">
        <v>40</v>
      </c>
      <c r="Q626" s="55">
        <v>796</v>
      </c>
      <c r="R626" s="20" t="s">
        <v>42</v>
      </c>
      <c r="S626" s="16">
        <v>10</v>
      </c>
      <c r="T626" s="33">
        <v>10000</v>
      </c>
      <c r="U626" s="33">
        <f t="shared" si="18"/>
        <v>100000</v>
      </c>
      <c r="V626" s="22">
        <f t="shared" si="19"/>
        <v>112000.00000000001</v>
      </c>
      <c r="W626" s="23"/>
      <c r="X626" s="24">
        <v>2017</v>
      </c>
      <c r="Y626" s="24"/>
      <c r="Z626" s="18"/>
      <c r="AA626" s="18"/>
      <c r="AB626" s="18"/>
      <c r="AC626" s="18"/>
    </row>
    <row r="627" spans="1:39" ht="12.75" customHeight="1" x14ac:dyDescent="0.25">
      <c r="B627" s="58" t="s">
        <v>881</v>
      </c>
      <c r="C627" s="16" t="s">
        <v>31</v>
      </c>
      <c r="D627" s="16" t="s">
        <v>2248</v>
      </c>
      <c r="E627" s="89" t="s">
        <v>3263</v>
      </c>
      <c r="F627" s="49" t="s">
        <v>3264</v>
      </c>
      <c r="G627" s="51" t="s">
        <v>2257</v>
      </c>
      <c r="H627" s="20" t="s">
        <v>33</v>
      </c>
      <c r="I627" s="21">
        <v>0</v>
      </c>
      <c r="J627" s="16" t="s">
        <v>122</v>
      </c>
      <c r="K627" s="16" t="s">
        <v>37</v>
      </c>
      <c r="L627" s="17" t="s">
        <v>2455</v>
      </c>
      <c r="M627" s="16" t="s">
        <v>37</v>
      </c>
      <c r="N627" s="16" t="s">
        <v>38</v>
      </c>
      <c r="O627" s="16" t="s">
        <v>39</v>
      </c>
      <c r="P627" s="16" t="s">
        <v>40</v>
      </c>
      <c r="Q627" s="55">
        <v>796</v>
      </c>
      <c r="R627" s="20" t="s">
        <v>42</v>
      </c>
      <c r="S627" s="16">
        <v>3</v>
      </c>
      <c r="T627" s="33">
        <v>43000</v>
      </c>
      <c r="U627" s="33">
        <f t="shared" si="18"/>
        <v>129000</v>
      </c>
      <c r="V627" s="22">
        <f t="shared" si="19"/>
        <v>144480</v>
      </c>
      <c r="W627" s="23"/>
      <c r="X627" s="24">
        <v>2017</v>
      </c>
      <c r="Y627" s="24"/>
      <c r="Z627" s="18"/>
      <c r="AA627" s="18"/>
      <c r="AB627" s="18"/>
      <c r="AC627" s="18"/>
    </row>
    <row r="628" spans="1:39" ht="12.75" customHeight="1" x14ac:dyDescent="0.25">
      <c r="B628" s="58" t="s">
        <v>882</v>
      </c>
      <c r="C628" s="16" t="s">
        <v>31</v>
      </c>
      <c r="D628" s="16" t="s">
        <v>2249</v>
      </c>
      <c r="E628" s="89" t="s">
        <v>3266</v>
      </c>
      <c r="F628" s="138" t="s">
        <v>3265</v>
      </c>
      <c r="G628" s="51" t="s">
        <v>2258</v>
      </c>
      <c r="H628" s="20" t="s">
        <v>33</v>
      </c>
      <c r="I628" s="21">
        <v>0</v>
      </c>
      <c r="J628" s="16" t="s">
        <v>34</v>
      </c>
      <c r="K628" s="16" t="s">
        <v>44</v>
      </c>
      <c r="L628" s="17" t="s">
        <v>992</v>
      </c>
      <c r="M628" s="16" t="s">
        <v>37</v>
      </c>
      <c r="N628" s="16" t="s">
        <v>38</v>
      </c>
      <c r="O628" s="16" t="s">
        <v>39</v>
      </c>
      <c r="P628" s="16" t="s">
        <v>40</v>
      </c>
      <c r="Q628" s="55">
        <v>796</v>
      </c>
      <c r="R628" s="20" t="s">
        <v>42</v>
      </c>
      <c r="S628" s="16">
        <v>200</v>
      </c>
      <c r="T628" s="33">
        <v>32000</v>
      </c>
      <c r="U628" s="33">
        <f t="shared" si="18"/>
        <v>6400000</v>
      </c>
      <c r="V628" s="22">
        <f t="shared" si="19"/>
        <v>7168000.0000000009</v>
      </c>
      <c r="W628" s="23"/>
      <c r="X628" s="24">
        <v>2017</v>
      </c>
      <c r="Y628" s="24"/>
      <c r="Z628" s="18"/>
      <c r="AA628" s="18"/>
      <c r="AB628" s="18"/>
      <c r="AC628" s="18"/>
    </row>
    <row r="629" spans="1:39" s="15" customFormat="1" ht="12.75" customHeight="1" x14ac:dyDescent="0.25">
      <c r="A629" s="14"/>
      <c r="B629" s="58" t="s">
        <v>884</v>
      </c>
      <c r="C629" s="16" t="s">
        <v>31</v>
      </c>
      <c r="D629" s="55" t="s">
        <v>2417</v>
      </c>
      <c r="E629" s="89" t="s">
        <v>3268</v>
      </c>
      <c r="F629" s="53" t="s">
        <v>3267</v>
      </c>
      <c r="G629" s="50" t="s">
        <v>2262</v>
      </c>
      <c r="H629" s="20" t="s">
        <v>33</v>
      </c>
      <c r="I629" s="21">
        <v>0</v>
      </c>
      <c r="J629" s="16" t="s">
        <v>34</v>
      </c>
      <c r="K629" s="16" t="s">
        <v>44</v>
      </c>
      <c r="L629" s="17" t="s">
        <v>1025</v>
      </c>
      <c r="M629" s="16" t="s">
        <v>37</v>
      </c>
      <c r="N629" s="16" t="s">
        <v>38</v>
      </c>
      <c r="O629" s="16" t="s">
        <v>39</v>
      </c>
      <c r="P629" s="16" t="s">
        <v>40</v>
      </c>
      <c r="Q629" s="55">
        <v>796</v>
      </c>
      <c r="R629" s="20" t="s">
        <v>42</v>
      </c>
      <c r="S629" s="16">
        <v>2</v>
      </c>
      <c r="T629" s="33">
        <v>303000</v>
      </c>
      <c r="U629" s="33">
        <v>0</v>
      </c>
      <c r="V629" s="22">
        <f t="shared" si="19"/>
        <v>0</v>
      </c>
      <c r="W629" s="23"/>
      <c r="X629" s="24">
        <v>2017</v>
      </c>
      <c r="Y629" s="24"/>
      <c r="Z629" s="18"/>
      <c r="AA629" s="18"/>
      <c r="AB629" s="18"/>
      <c r="AC629" s="18"/>
      <c r="AD629" s="14"/>
      <c r="AE629" s="14"/>
      <c r="AF629" s="14"/>
      <c r="AG629" s="14"/>
      <c r="AH629" s="14"/>
      <c r="AI629" s="14"/>
      <c r="AJ629" s="14"/>
      <c r="AK629" s="14"/>
      <c r="AL629" s="14"/>
      <c r="AM629" s="14"/>
    </row>
    <row r="630" spans="1:39" s="15" customFormat="1" ht="12.75" customHeight="1" x14ac:dyDescent="0.25">
      <c r="A630" s="14"/>
      <c r="B630" s="19" t="s">
        <v>3449</v>
      </c>
      <c r="C630" s="16" t="s">
        <v>31</v>
      </c>
      <c r="D630" s="55" t="s">
        <v>2417</v>
      </c>
      <c r="E630" s="89" t="s">
        <v>3268</v>
      </c>
      <c r="F630" s="53" t="s">
        <v>3267</v>
      </c>
      <c r="G630" s="50" t="s">
        <v>2262</v>
      </c>
      <c r="H630" s="20" t="s">
        <v>33</v>
      </c>
      <c r="I630" s="21">
        <v>0</v>
      </c>
      <c r="J630" s="16" t="s">
        <v>34</v>
      </c>
      <c r="K630" s="16" t="s">
        <v>44</v>
      </c>
      <c r="L630" s="17" t="s">
        <v>1025</v>
      </c>
      <c r="M630" s="16" t="s">
        <v>37</v>
      </c>
      <c r="N630" s="16" t="s">
        <v>38</v>
      </c>
      <c r="O630" s="16" t="s">
        <v>39</v>
      </c>
      <c r="P630" s="16" t="s">
        <v>40</v>
      </c>
      <c r="Q630" s="55">
        <v>796</v>
      </c>
      <c r="R630" s="20" t="s">
        <v>42</v>
      </c>
      <c r="S630" s="16">
        <v>2</v>
      </c>
      <c r="T630" s="33">
        <v>303000</v>
      </c>
      <c r="U630" s="33">
        <v>269968</v>
      </c>
      <c r="V630" s="22">
        <f t="shared" ref="V630" si="20">U630*1.12</f>
        <v>302364.16000000003</v>
      </c>
      <c r="W630" s="23"/>
      <c r="X630" s="24">
        <v>2017</v>
      </c>
      <c r="Y630" s="24">
        <v>20.21</v>
      </c>
      <c r="Z630" s="18"/>
      <c r="AA630" s="18"/>
      <c r="AB630" s="18"/>
      <c r="AC630" s="18"/>
      <c r="AD630" s="14"/>
      <c r="AE630" s="14"/>
      <c r="AF630" s="14"/>
      <c r="AG630" s="14"/>
      <c r="AH630" s="14"/>
      <c r="AI630" s="14"/>
      <c r="AJ630" s="14"/>
      <c r="AK630" s="14"/>
      <c r="AL630" s="14"/>
      <c r="AM630" s="14"/>
    </row>
    <row r="631" spans="1:39" ht="12.75" customHeight="1" x14ac:dyDescent="0.25">
      <c r="B631" s="58" t="s">
        <v>885</v>
      </c>
      <c r="C631" s="16" t="s">
        <v>31</v>
      </c>
      <c r="D631" s="55" t="s">
        <v>2417</v>
      </c>
      <c r="E631" s="89" t="s">
        <v>3268</v>
      </c>
      <c r="F631" s="53" t="s">
        <v>3267</v>
      </c>
      <c r="G631" s="50" t="s">
        <v>2263</v>
      </c>
      <c r="H631" s="20" t="s">
        <v>33</v>
      </c>
      <c r="I631" s="21">
        <v>0</v>
      </c>
      <c r="J631" s="16" t="s">
        <v>122</v>
      </c>
      <c r="K631" s="16" t="s">
        <v>37</v>
      </c>
      <c r="L631" s="17" t="s">
        <v>972</v>
      </c>
      <c r="M631" s="16" t="s">
        <v>37</v>
      </c>
      <c r="N631" s="16" t="s">
        <v>38</v>
      </c>
      <c r="O631" s="16" t="s">
        <v>39</v>
      </c>
      <c r="P631" s="16" t="s">
        <v>40</v>
      </c>
      <c r="Q631" s="55">
        <v>796</v>
      </c>
      <c r="R631" s="20" t="s">
        <v>42</v>
      </c>
      <c r="S631" s="16">
        <v>12</v>
      </c>
      <c r="T631" s="33">
        <v>85500</v>
      </c>
      <c r="U631" s="33">
        <f t="shared" si="18"/>
        <v>1026000</v>
      </c>
      <c r="V631" s="22">
        <f t="shared" si="19"/>
        <v>1149120</v>
      </c>
      <c r="W631" s="23"/>
      <c r="X631" s="24">
        <v>2017</v>
      </c>
      <c r="Y631" s="24"/>
      <c r="Z631" s="18"/>
      <c r="AA631" s="18"/>
      <c r="AB631" s="18"/>
      <c r="AC631" s="18"/>
    </row>
    <row r="632" spans="1:39" ht="12.75" customHeight="1" x14ac:dyDescent="0.25">
      <c r="B632" s="58" t="s">
        <v>886</v>
      </c>
      <c r="C632" s="16" t="s">
        <v>31</v>
      </c>
      <c r="D632" s="16" t="s">
        <v>2260</v>
      </c>
      <c r="E632" s="89" t="s">
        <v>3270</v>
      </c>
      <c r="F632" s="53" t="s">
        <v>3269</v>
      </c>
      <c r="G632" s="50" t="s">
        <v>2264</v>
      </c>
      <c r="H632" s="20" t="s">
        <v>33</v>
      </c>
      <c r="I632" s="21">
        <v>0</v>
      </c>
      <c r="J632" s="16" t="s">
        <v>34</v>
      </c>
      <c r="K632" s="16" t="s">
        <v>44</v>
      </c>
      <c r="L632" s="17" t="s">
        <v>972</v>
      </c>
      <c r="M632" s="16" t="s">
        <v>37</v>
      </c>
      <c r="N632" s="16" t="s">
        <v>38</v>
      </c>
      <c r="O632" s="16" t="s">
        <v>39</v>
      </c>
      <c r="P632" s="16" t="s">
        <v>40</v>
      </c>
      <c r="Q632" s="55">
        <v>796</v>
      </c>
      <c r="R632" s="20" t="s">
        <v>42</v>
      </c>
      <c r="S632" s="16">
        <v>15</v>
      </c>
      <c r="T632" s="33">
        <v>50060</v>
      </c>
      <c r="U632" s="33">
        <v>0</v>
      </c>
      <c r="V632" s="22">
        <f t="shared" si="19"/>
        <v>0</v>
      </c>
      <c r="W632" s="23"/>
      <c r="X632" s="24">
        <v>2017</v>
      </c>
      <c r="Y632" s="24"/>
      <c r="Z632" s="18"/>
      <c r="AA632" s="18"/>
      <c r="AB632" s="18"/>
      <c r="AC632" s="18"/>
    </row>
    <row r="633" spans="1:39" ht="12.75" customHeight="1" x14ac:dyDescent="0.25">
      <c r="B633" s="19" t="s">
        <v>3439</v>
      </c>
      <c r="C633" s="16" t="s">
        <v>31</v>
      </c>
      <c r="D633" s="16" t="s">
        <v>2260</v>
      </c>
      <c r="E633" s="89" t="s">
        <v>3270</v>
      </c>
      <c r="F633" s="53" t="s">
        <v>3269</v>
      </c>
      <c r="G633" s="50" t="s">
        <v>2264</v>
      </c>
      <c r="H633" s="20" t="s">
        <v>33</v>
      </c>
      <c r="I633" s="21">
        <v>0</v>
      </c>
      <c r="J633" s="16" t="s">
        <v>34</v>
      </c>
      <c r="K633" s="16" t="s">
        <v>44</v>
      </c>
      <c r="L633" s="17" t="s">
        <v>972</v>
      </c>
      <c r="M633" s="16" t="s">
        <v>37</v>
      </c>
      <c r="N633" s="16" t="s">
        <v>38</v>
      </c>
      <c r="O633" s="16" t="s">
        <v>39</v>
      </c>
      <c r="P633" s="16" t="s">
        <v>40</v>
      </c>
      <c r="Q633" s="55">
        <v>796</v>
      </c>
      <c r="R633" s="20" t="s">
        <v>42</v>
      </c>
      <c r="S633" s="16">
        <v>15</v>
      </c>
      <c r="T633" s="33">
        <v>50060</v>
      </c>
      <c r="U633" s="33">
        <v>650900</v>
      </c>
      <c r="V633" s="22">
        <f t="shared" ref="V633" si="21">U633*1.12</f>
        <v>729008.00000000012</v>
      </c>
      <c r="W633" s="23"/>
      <c r="X633" s="24">
        <v>2017</v>
      </c>
      <c r="Y633" s="24"/>
      <c r="Z633" s="18"/>
      <c r="AA633" s="18"/>
      <c r="AB633" s="18"/>
      <c r="AC633" s="18"/>
    </row>
    <row r="634" spans="1:39" ht="12.75" customHeight="1" x14ac:dyDescent="0.25">
      <c r="B634" s="58" t="s">
        <v>887</v>
      </c>
      <c r="C634" s="16" t="s">
        <v>31</v>
      </c>
      <c r="D634" s="16" t="s">
        <v>2261</v>
      </c>
      <c r="E634" s="89" t="s">
        <v>3271</v>
      </c>
      <c r="F634" s="53" t="s">
        <v>3272</v>
      </c>
      <c r="G634" s="50" t="s">
        <v>2265</v>
      </c>
      <c r="H634" s="20" t="s">
        <v>33</v>
      </c>
      <c r="I634" s="21">
        <v>0</v>
      </c>
      <c r="J634" s="16" t="s">
        <v>34</v>
      </c>
      <c r="K634" s="16" t="s">
        <v>44</v>
      </c>
      <c r="L634" s="17" t="s">
        <v>1071</v>
      </c>
      <c r="M634" s="16" t="s">
        <v>37</v>
      </c>
      <c r="N634" s="16" t="s">
        <v>38</v>
      </c>
      <c r="O634" s="16" t="s">
        <v>39</v>
      </c>
      <c r="P634" s="16" t="s">
        <v>40</v>
      </c>
      <c r="Q634" s="55">
        <v>796</v>
      </c>
      <c r="R634" s="20" t="s">
        <v>42</v>
      </c>
      <c r="S634" s="16">
        <v>10</v>
      </c>
      <c r="T634" s="33">
        <v>38000</v>
      </c>
      <c r="U634" s="33">
        <f t="shared" si="18"/>
        <v>380000</v>
      </c>
      <c r="V634" s="22">
        <f t="shared" si="19"/>
        <v>425600.00000000006</v>
      </c>
      <c r="W634" s="23"/>
      <c r="X634" s="24">
        <v>2017</v>
      </c>
      <c r="Y634" s="24"/>
      <c r="Z634" s="18"/>
      <c r="AA634" s="18"/>
      <c r="AB634" s="18"/>
      <c r="AC634" s="18"/>
    </row>
    <row r="635" spans="1:39" s="15" customFormat="1" ht="12.75" customHeight="1" x14ac:dyDescent="0.25">
      <c r="A635" s="14"/>
      <c r="B635" s="58" t="s">
        <v>888</v>
      </c>
      <c r="C635" s="16" t="s">
        <v>31</v>
      </c>
      <c r="D635" s="16" t="s">
        <v>1957</v>
      </c>
      <c r="E635" s="89" t="s">
        <v>2267</v>
      </c>
      <c r="F635" s="77" t="s">
        <v>3037</v>
      </c>
      <c r="G635" s="74" t="s">
        <v>2268</v>
      </c>
      <c r="H635" s="20" t="s">
        <v>33</v>
      </c>
      <c r="I635" s="21">
        <v>0</v>
      </c>
      <c r="J635" s="16" t="s">
        <v>122</v>
      </c>
      <c r="K635" s="16" t="s">
        <v>37</v>
      </c>
      <c r="L635" s="17" t="s">
        <v>1025</v>
      </c>
      <c r="M635" s="16" t="s">
        <v>37</v>
      </c>
      <c r="N635" s="16" t="s">
        <v>38</v>
      </c>
      <c r="O635" s="16" t="s">
        <v>39</v>
      </c>
      <c r="P635" s="16" t="s">
        <v>40</v>
      </c>
      <c r="Q635" s="55">
        <v>796</v>
      </c>
      <c r="R635" s="20" t="s">
        <v>42</v>
      </c>
      <c r="S635" s="16">
        <v>2</v>
      </c>
      <c r="T635" s="33">
        <v>40500</v>
      </c>
      <c r="U635" s="33">
        <f t="shared" si="18"/>
        <v>81000</v>
      </c>
      <c r="V635" s="22">
        <f t="shared" si="19"/>
        <v>90720.000000000015</v>
      </c>
      <c r="W635" s="23"/>
      <c r="X635" s="24">
        <v>2017</v>
      </c>
      <c r="Y635" s="24"/>
      <c r="Z635" s="18"/>
      <c r="AA635" s="18"/>
      <c r="AB635" s="18"/>
      <c r="AC635" s="18"/>
      <c r="AD635" s="14"/>
      <c r="AE635" s="14"/>
      <c r="AF635" s="14"/>
      <c r="AG635" s="14"/>
      <c r="AH635" s="14"/>
      <c r="AI635" s="14"/>
      <c r="AJ635" s="14"/>
      <c r="AK635" s="14"/>
      <c r="AL635" s="14"/>
      <c r="AM635" s="14"/>
    </row>
    <row r="636" spans="1:39" ht="12.75" customHeight="1" x14ac:dyDescent="0.25">
      <c r="B636" s="58" t="s">
        <v>889</v>
      </c>
      <c r="C636" s="16" t="s">
        <v>31</v>
      </c>
      <c r="D636" s="16" t="s">
        <v>1957</v>
      </c>
      <c r="E636" s="89" t="s">
        <v>2267</v>
      </c>
      <c r="F636" s="77" t="s">
        <v>3037</v>
      </c>
      <c r="G636" s="74" t="s">
        <v>2269</v>
      </c>
      <c r="H636" s="20" t="s">
        <v>33</v>
      </c>
      <c r="I636" s="21">
        <v>0</v>
      </c>
      <c r="J636" s="16" t="s">
        <v>34</v>
      </c>
      <c r="K636" s="16" t="s">
        <v>44</v>
      </c>
      <c r="L636" s="17" t="s">
        <v>1025</v>
      </c>
      <c r="M636" s="16" t="s">
        <v>37</v>
      </c>
      <c r="N636" s="16" t="s">
        <v>38</v>
      </c>
      <c r="O636" s="16" t="s">
        <v>39</v>
      </c>
      <c r="P636" s="16" t="s">
        <v>40</v>
      </c>
      <c r="Q636" s="55">
        <v>796</v>
      </c>
      <c r="R636" s="20" t="s">
        <v>42</v>
      </c>
      <c r="S636" s="16">
        <v>2</v>
      </c>
      <c r="T636" s="33">
        <v>25600</v>
      </c>
      <c r="U636" s="33">
        <f t="shared" si="18"/>
        <v>51200</v>
      </c>
      <c r="V636" s="22">
        <f t="shared" si="19"/>
        <v>57344.000000000007</v>
      </c>
      <c r="W636" s="23"/>
      <c r="X636" s="24">
        <v>2017</v>
      </c>
      <c r="Y636" s="24"/>
      <c r="Z636" s="18"/>
      <c r="AA636" s="18"/>
      <c r="AB636" s="18"/>
      <c r="AC636" s="18"/>
    </row>
    <row r="637" spans="1:39" ht="12.75" customHeight="1" x14ac:dyDescent="0.25">
      <c r="B637" s="58" t="s">
        <v>891</v>
      </c>
      <c r="C637" s="16" t="s">
        <v>31</v>
      </c>
      <c r="D637" s="16" t="s">
        <v>2266</v>
      </c>
      <c r="E637" s="89" t="s">
        <v>837</v>
      </c>
      <c r="F637" s="77" t="s">
        <v>3273</v>
      </c>
      <c r="G637" s="74" t="s">
        <v>2270</v>
      </c>
      <c r="H637" s="20" t="s">
        <v>33</v>
      </c>
      <c r="I637" s="21">
        <v>0</v>
      </c>
      <c r="J637" s="16" t="s">
        <v>34</v>
      </c>
      <c r="K637" s="16" t="s">
        <v>44</v>
      </c>
      <c r="L637" s="17" t="s">
        <v>1025</v>
      </c>
      <c r="M637" s="16" t="s">
        <v>37</v>
      </c>
      <c r="N637" s="16" t="s">
        <v>38</v>
      </c>
      <c r="O637" s="16" t="s">
        <v>39</v>
      </c>
      <c r="P637" s="16" t="s">
        <v>40</v>
      </c>
      <c r="Q637" s="55">
        <v>796</v>
      </c>
      <c r="R637" s="20" t="s">
        <v>42</v>
      </c>
      <c r="S637" s="16">
        <v>8</v>
      </c>
      <c r="T637" s="33">
        <v>30500</v>
      </c>
      <c r="U637" s="33">
        <v>0</v>
      </c>
      <c r="V637" s="22">
        <f t="shared" si="19"/>
        <v>0</v>
      </c>
      <c r="W637" s="23"/>
      <c r="X637" s="24">
        <v>2017</v>
      </c>
      <c r="Y637" s="24"/>
      <c r="Z637" s="18"/>
      <c r="AA637" s="18"/>
      <c r="AB637" s="18"/>
      <c r="AC637" s="18"/>
    </row>
    <row r="638" spans="1:39" ht="12.75" customHeight="1" x14ac:dyDescent="0.25">
      <c r="B638" s="19" t="s">
        <v>3447</v>
      </c>
      <c r="C638" s="16" t="s">
        <v>31</v>
      </c>
      <c r="D638" s="16" t="s">
        <v>2266</v>
      </c>
      <c r="E638" s="89" t="s">
        <v>837</v>
      </c>
      <c r="F638" s="77" t="s">
        <v>3273</v>
      </c>
      <c r="G638" s="74" t="s">
        <v>2270</v>
      </c>
      <c r="H638" s="20" t="s">
        <v>33</v>
      </c>
      <c r="I638" s="21">
        <v>0</v>
      </c>
      <c r="J638" s="16" t="s">
        <v>34</v>
      </c>
      <c r="K638" s="16" t="s">
        <v>44</v>
      </c>
      <c r="L638" s="17" t="s">
        <v>1025</v>
      </c>
      <c r="M638" s="16" t="s">
        <v>37</v>
      </c>
      <c r="N638" s="16" t="s">
        <v>38</v>
      </c>
      <c r="O638" s="16" t="s">
        <v>39</v>
      </c>
      <c r="P638" s="16" t="s">
        <v>40</v>
      </c>
      <c r="Q638" s="55">
        <v>796</v>
      </c>
      <c r="R638" s="20" t="s">
        <v>42</v>
      </c>
      <c r="S638" s="16">
        <v>8</v>
      </c>
      <c r="T638" s="33">
        <v>30500</v>
      </c>
      <c r="U638" s="33">
        <v>185200</v>
      </c>
      <c r="V638" s="22">
        <f t="shared" ref="V638" si="22">U638*1.12</f>
        <v>207424.00000000003</v>
      </c>
      <c r="W638" s="23"/>
      <c r="X638" s="24">
        <v>2017</v>
      </c>
      <c r="Y638" s="24">
        <v>20.21</v>
      </c>
      <c r="Z638" s="18"/>
      <c r="AA638" s="18"/>
      <c r="AB638" s="18"/>
      <c r="AC638" s="18"/>
    </row>
    <row r="639" spans="1:39" s="15" customFormat="1" ht="12.75" customHeight="1" x14ac:dyDescent="0.25">
      <c r="A639" s="14"/>
      <c r="B639" s="58" t="s">
        <v>892</v>
      </c>
      <c r="C639" s="16" t="s">
        <v>31</v>
      </c>
      <c r="D639" s="16" t="s">
        <v>2271</v>
      </c>
      <c r="E639" s="89" t="s">
        <v>3275</v>
      </c>
      <c r="F639" s="65" t="s">
        <v>3274</v>
      </c>
      <c r="G639" s="65" t="s">
        <v>2272</v>
      </c>
      <c r="H639" s="20" t="s">
        <v>33</v>
      </c>
      <c r="I639" s="21">
        <v>0</v>
      </c>
      <c r="J639" s="16" t="s">
        <v>122</v>
      </c>
      <c r="K639" s="16" t="s">
        <v>37</v>
      </c>
      <c r="L639" s="17" t="s">
        <v>972</v>
      </c>
      <c r="M639" s="16" t="s">
        <v>37</v>
      </c>
      <c r="N639" s="16" t="s">
        <v>38</v>
      </c>
      <c r="O639" s="16" t="s">
        <v>39</v>
      </c>
      <c r="P639" s="16" t="s">
        <v>40</v>
      </c>
      <c r="Q639" s="20" t="s">
        <v>41</v>
      </c>
      <c r="R639" s="20" t="s">
        <v>42</v>
      </c>
      <c r="S639" s="16">
        <v>2</v>
      </c>
      <c r="T639" s="33">
        <v>194107</v>
      </c>
      <c r="U639" s="33">
        <f t="shared" si="18"/>
        <v>388214</v>
      </c>
      <c r="V639" s="22">
        <f t="shared" si="19"/>
        <v>434799.68000000005</v>
      </c>
      <c r="W639" s="23"/>
      <c r="X639" s="24">
        <v>2017</v>
      </c>
      <c r="Y639" s="24"/>
      <c r="Z639" s="18"/>
      <c r="AA639" s="18"/>
      <c r="AB639" s="18"/>
      <c r="AC639" s="18"/>
      <c r="AD639" s="14"/>
      <c r="AE639" s="14"/>
      <c r="AF639" s="14"/>
      <c r="AG639" s="14"/>
      <c r="AH639" s="14"/>
      <c r="AI639" s="14"/>
      <c r="AJ639" s="14"/>
      <c r="AK639" s="14"/>
      <c r="AL639" s="14"/>
      <c r="AM639" s="14"/>
    </row>
    <row r="640" spans="1:39" s="15" customFormat="1" ht="12.75" customHeight="1" x14ac:dyDescent="0.25">
      <c r="A640" s="14"/>
      <c r="B640" s="58" t="s">
        <v>893</v>
      </c>
      <c r="C640" s="16" t="s">
        <v>31</v>
      </c>
      <c r="D640" s="16" t="s">
        <v>2273</v>
      </c>
      <c r="E640" s="89" t="s">
        <v>2278</v>
      </c>
      <c r="F640" s="140" t="s">
        <v>3276</v>
      </c>
      <c r="G640" s="51" t="s">
        <v>2281</v>
      </c>
      <c r="H640" s="63" t="s">
        <v>844</v>
      </c>
      <c r="I640" s="21">
        <v>0</v>
      </c>
      <c r="J640" s="16" t="s">
        <v>34</v>
      </c>
      <c r="K640" s="16" t="s">
        <v>44</v>
      </c>
      <c r="L640" s="17" t="s">
        <v>992</v>
      </c>
      <c r="M640" s="16" t="s">
        <v>37</v>
      </c>
      <c r="N640" s="16" t="s">
        <v>38</v>
      </c>
      <c r="O640" s="16" t="s">
        <v>39</v>
      </c>
      <c r="P640" s="16" t="s">
        <v>40</v>
      </c>
      <c r="Q640" s="55">
        <v>796</v>
      </c>
      <c r="R640" s="20" t="s">
        <v>42</v>
      </c>
      <c r="S640" s="16">
        <v>1</v>
      </c>
      <c r="T640" s="33">
        <v>2300000</v>
      </c>
      <c r="U640" s="33">
        <v>0</v>
      </c>
      <c r="V640" s="22">
        <v>0</v>
      </c>
      <c r="W640" s="23"/>
      <c r="X640" s="24">
        <v>2017</v>
      </c>
      <c r="Y640" s="24"/>
      <c r="Z640" s="18"/>
      <c r="AA640" s="18"/>
      <c r="AB640" s="18"/>
      <c r="AC640" s="18"/>
      <c r="AD640" s="14"/>
      <c r="AE640" s="14"/>
      <c r="AF640" s="14"/>
      <c r="AG640" s="14"/>
      <c r="AH640" s="14"/>
      <c r="AI640" s="14"/>
      <c r="AJ640" s="14"/>
      <c r="AK640" s="14"/>
      <c r="AL640" s="14"/>
      <c r="AM640" s="14"/>
    </row>
    <row r="641" spans="1:39" s="15" customFormat="1" ht="12.75" customHeight="1" x14ac:dyDescent="0.25">
      <c r="A641" s="14"/>
      <c r="B641" s="19" t="s">
        <v>3372</v>
      </c>
      <c r="C641" s="16" t="s">
        <v>31</v>
      </c>
      <c r="D641" s="16" t="s">
        <v>2273</v>
      </c>
      <c r="E641" s="89" t="s">
        <v>2278</v>
      </c>
      <c r="F641" s="140" t="s">
        <v>3276</v>
      </c>
      <c r="G641" s="51" t="s">
        <v>2281</v>
      </c>
      <c r="H641" s="63" t="s">
        <v>844</v>
      </c>
      <c r="I641" s="21">
        <v>0</v>
      </c>
      <c r="J641" s="16" t="s">
        <v>34</v>
      </c>
      <c r="K641" s="16" t="s">
        <v>44</v>
      </c>
      <c r="L641" s="17" t="s">
        <v>992</v>
      </c>
      <c r="M641" s="16" t="s">
        <v>37</v>
      </c>
      <c r="N641" s="16" t="s">
        <v>38</v>
      </c>
      <c r="O641" s="16" t="s">
        <v>39</v>
      </c>
      <c r="P641" s="16" t="s">
        <v>40</v>
      </c>
      <c r="Q641" s="55">
        <v>796</v>
      </c>
      <c r="R641" s="20" t="s">
        <v>42</v>
      </c>
      <c r="S641" s="16">
        <v>1</v>
      </c>
      <c r="T641" s="33">
        <v>2300000</v>
      </c>
      <c r="U641" s="33">
        <v>0</v>
      </c>
      <c r="V641" s="22">
        <v>0</v>
      </c>
      <c r="W641" s="23"/>
      <c r="X641" s="24">
        <v>2017</v>
      </c>
      <c r="Y641" s="157" t="s">
        <v>3373</v>
      </c>
      <c r="Z641" s="18"/>
      <c r="AA641" s="18"/>
      <c r="AB641" s="18"/>
      <c r="AC641" s="18"/>
      <c r="AD641" s="14"/>
      <c r="AE641" s="14"/>
      <c r="AF641" s="14"/>
      <c r="AG641" s="14"/>
      <c r="AH641" s="14"/>
      <c r="AI641" s="14"/>
      <c r="AJ641" s="14"/>
      <c r="AK641" s="14"/>
      <c r="AL641" s="14"/>
      <c r="AM641" s="14"/>
    </row>
    <row r="642" spans="1:39" ht="12.75" customHeight="1" x14ac:dyDescent="0.25">
      <c r="B642" s="58" t="s">
        <v>894</v>
      </c>
      <c r="C642" s="16" t="s">
        <v>31</v>
      </c>
      <c r="D642" s="16" t="s">
        <v>2274</v>
      </c>
      <c r="E642" s="89" t="s">
        <v>2279</v>
      </c>
      <c r="F642" s="140" t="s">
        <v>3277</v>
      </c>
      <c r="G642" s="51" t="s">
        <v>2282</v>
      </c>
      <c r="H642" s="20" t="s">
        <v>33</v>
      </c>
      <c r="I642" s="21">
        <v>0</v>
      </c>
      <c r="J642" s="16" t="s">
        <v>34</v>
      </c>
      <c r="K642" s="16" t="s">
        <v>44</v>
      </c>
      <c r="L642" s="17" t="s">
        <v>1025</v>
      </c>
      <c r="M642" s="16" t="s">
        <v>37</v>
      </c>
      <c r="N642" s="16" t="s">
        <v>38</v>
      </c>
      <c r="O642" s="16" t="s">
        <v>39</v>
      </c>
      <c r="P642" s="16" t="s">
        <v>40</v>
      </c>
      <c r="Q642" s="55">
        <v>796</v>
      </c>
      <c r="R642" s="20" t="s">
        <v>42</v>
      </c>
      <c r="S642" s="16">
        <v>1</v>
      </c>
      <c r="T642" s="33">
        <v>500000</v>
      </c>
      <c r="U642" s="33">
        <f t="shared" si="18"/>
        <v>500000</v>
      </c>
      <c r="V642" s="22">
        <f t="shared" si="19"/>
        <v>560000</v>
      </c>
      <c r="W642" s="23"/>
      <c r="X642" s="24">
        <v>2017</v>
      </c>
      <c r="Y642" s="24"/>
      <c r="Z642" s="18"/>
      <c r="AA642" s="18"/>
      <c r="AB642" s="18"/>
      <c r="AC642" s="18"/>
    </row>
    <row r="643" spans="1:39" ht="12.75" customHeight="1" x14ac:dyDescent="0.25">
      <c r="B643" s="58" t="s">
        <v>895</v>
      </c>
      <c r="C643" s="16" t="s">
        <v>31</v>
      </c>
      <c r="D643" s="16" t="s">
        <v>2275</v>
      </c>
      <c r="E643" s="89" t="s">
        <v>2280</v>
      </c>
      <c r="F643" s="140" t="s">
        <v>3278</v>
      </c>
      <c r="G643" s="51" t="s">
        <v>2283</v>
      </c>
      <c r="H643" s="20" t="s">
        <v>33</v>
      </c>
      <c r="I643" s="21">
        <v>0</v>
      </c>
      <c r="J643" s="16" t="s">
        <v>122</v>
      </c>
      <c r="K643" s="16" t="s">
        <v>37</v>
      </c>
      <c r="L643" s="17" t="s">
        <v>941</v>
      </c>
      <c r="M643" s="16" t="s">
        <v>37</v>
      </c>
      <c r="N643" s="16" t="s">
        <v>38</v>
      </c>
      <c r="O643" s="16" t="s">
        <v>39</v>
      </c>
      <c r="P643" s="16" t="s">
        <v>40</v>
      </c>
      <c r="Q643" s="55">
        <v>839</v>
      </c>
      <c r="R643" s="63" t="s">
        <v>49</v>
      </c>
      <c r="S643" s="16">
        <v>1</v>
      </c>
      <c r="T643" s="33">
        <v>1000000</v>
      </c>
      <c r="U643" s="33">
        <f t="shared" si="18"/>
        <v>1000000</v>
      </c>
      <c r="V643" s="22">
        <f t="shared" si="19"/>
        <v>1120000</v>
      </c>
      <c r="W643" s="23"/>
      <c r="X643" s="24">
        <v>2017</v>
      </c>
      <c r="Y643" s="24"/>
      <c r="Z643" s="18"/>
      <c r="AA643" s="18"/>
      <c r="AB643" s="18"/>
      <c r="AC643" s="18"/>
    </row>
    <row r="644" spans="1:39" ht="12.75" customHeight="1" x14ac:dyDescent="0.25">
      <c r="B644" s="58" t="s">
        <v>897</v>
      </c>
      <c r="C644" s="16" t="s">
        <v>31</v>
      </c>
      <c r="D644" s="16" t="s">
        <v>2276</v>
      </c>
      <c r="E644" s="89" t="s">
        <v>3279</v>
      </c>
      <c r="F644" s="53" t="s">
        <v>3280</v>
      </c>
      <c r="G644" s="50" t="s">
        <v>2284</v>
      </c>
      <c r="H644" s="20" t="s">
        <v>33</v>
      </c>
      <c r="I644" s="21">
        <v>0</v>
      </c>
      <c r="J644" s="16" t="s">
        <v>34</v>
      </c>
      <c r="K644" s="16" t="s">
        <v>44</v>
      </c>
      <c r="L644" s="17" t="s">
        <v>966</v>
      </c>
      <c r="M644" s="16" t="s">
        <v>37</v>
      </c>
      <c r="N644" s="16" t="s">
        <v>38</v>
      </c>
      <c r="O644" s="16" t="s">
        <v>39</v>
      </c>
      <c r="P644" s="16" t="s">
        <v>40</v>
      </c>
      <c r="Q644" s="55">
        <v>796</v>
      </c>
      <c r="R644" s="20" t="s">
        <v>42</v>
      </c>
      <c r="S644" s="16">
        <v>2</v>
      </c>
      <c r="T644" s="33">
        <v>150000</v>
      </c>
      <c r="U644" s="33">
        <f t="shared" si="18"/>
        <v>300000</v>
      </c>
      <c r="V644" s="22">
        <f t="shared" si="19"/>
        <v>336000.00000000006</v>
      </c>
      <c r="W644" s="23"/>
      <c r="X644" s="24">
        <v>2017</v>
      </c>
      <c r="Y644" s="24"/>
      <c r="Z644" s="18"/>
      <c r="AA644" s="18"/>
      <c r="AB644" s="18"/>
      <c r="AC644" s="18"/>
    </row>
    <row r="645" spans="1:39" ht="12.75" customHeight="1" x14ac:dyDescent="0.25">
      <c r="B645" s="58" t="s">
        <v>898</v>
      </c>
      <c r="C645" s="16" t="s">
        <v>31</v>
      </c>
      <c r="D645" s="16" t="s">
        <v>2276</v>
      </c>
      <c r="E645" s="89" t="s">
        <v>3279</v>
      </c>
      <c r="F645" s="53" t="s">
        <v>3280</v>
      </c>
      <c r="G645" s="50" t="s">
        <v>2285</v>
      </c>
      <c r="H645" s="20" t="s">
        <v>33</v>
      </c>
      <c r="I645" s="21">
        <v>0</v>
      </c>
      <c r="J645" s="16" t="s">
        <v>34</v>
      </c>
      <c r="K645" s="16" t="s">
        <v>44</v>
      </c>
      <c r="L645" s="17" t="s">
        <v>966</v>
      </c>
      <c r="M645" s="16" t="s">
        <v>37</v>
      </c>
      <c r="N645" s="16" t="s">
        <v>38</v>
      </c>
      <c r="O645" s="16" t="s">
        <v>39</v>
      </c>
      <c r="P645" s="16" t="s">
        <v>40</v>
      </c>
      <c r="Q645" s="55">
        <v>796</v>
      </c>
      <c r="R645" s="20" t="s">
        <v>42</v>
      </c>
      <c r="S645" s="16">
        <v>2</v>
      </c>
      <c r="T645" s="33">
        <v>300000</v>
      </c>
      <c r="U645" s="33">
        <f t="shared" si="18"/>
        <v>600000</v>
      </c>
      <c r="V645" s="22">
        <f t="shared" si="19"/>
        <v>672000.00000000012</v>
      </c>
      <c r="W645" s="23"/>
      <c r="X645" s="24">
        <v>2017</v>
      </c>
      <c r="Y645" s="24"/>
      <c r="Z645" s="18"/>
      <c r="AA645" s="18"/>
      <c r="AB645" s="18"/>
      <c r="AC645" s="18"/>
    </row>
    <row r="646" spans="1:39" ht="12.75" customHeight="1" x14ac:dyDescent="0.25">
      <c r="B646" s="58" t="s">
        <v>899</v>
      </c>
      <c r="C646" s="16" t="s">
        <v>31</v>
      </c>
      <c r="D646" s="16" t="s">
        <v>2277</v>
      </c>
      <c r="E646" s="89" t="s">
        <v>3281</v>
      </c>
      <c r="F646" s="51" t="s">
        <v>3282</v>
      </c>
      <c r="G646" s="51" t="s">
        <v>2286</v>
      </c>
      <c r="H646" s="20" t="s">
        <v>33</v>
      </c>
      <c r="I646" s="21">
        <v>0</v>
      </c>
      <c r="J646" s="16" t="s">
        <v>122</v>
      </c>
      <c r="K646" s="16" t="s">
        <v>37</v>
      </c>
      <c r="L646" s="17" t="s">
        <v>851</v>
      </c>
      <c r="M646" s="16" t="s">
        <v>37</v>
      </c>
      <c r="N646" s="16" t="s">
        <v>38</v>
      </c>
      <c r="O646" s="16" t="s">
        <v>39</v>
      </c>
      <c r="P646" s="16" t="s">
        <v>40</v>
      </c>
      <c r="Q646" s="55">
        <v>796</v>
      </c>
      <c r="R646" s="20" t="s">
        <v>42</v>
      </c>
      <c r="S646" s="16">
        <v>12</v>
      </c>
      <c r="T646" s="33">
        <v>150000</v>
      </c>
      <c r="U646" s="33">
        <f t="shared" si="18"/>
        <v>1800000</v>
      </c>
      <c r="V646" s="22">
        <f t="shared" si="19"/>
        <v>2016000.0000000002</v>
      </c>
      <c r="W646" s="23"/>
      <c r="X646" s="24">
        <v>2017</v>
      </c>
      <c r="Y646" s="24"/>
      <c r="Z646" s="18"/>
      <c r="AA646" s="18"/>
      <c r="AB646" s="18"/>
      <c r="AC646" s="18"/>
    </row>
    <row r="647" spans="1:39" s="15" customFormat="1" ht="12.75" customHeight="1" x14ac:dyDescent="0.25">
      <c r="A647" s="14"/>
      <c r="B647" s="58" t="s">
        <v>900</v>
      </c>
      <c r="C647" s="16" t="s">
        <v>31</v>
      </c>
      <c r="D647" s="16" t="s">
        <v>1002</v>
      </c>
      <c r="E647" s="89" t="s">
        <v>3284</v>
      </c>
      <c r="F647" s="98" t="s">
        <v>3283</v>
      </c>
      <c r="G647" s="78" t="s">
        <v>2297</v>
      </c>
      <c r="H647" s="20" t="s">
        <v>33</v>
      </c>
      <c r="I647" s="21">
        <v>0</v>
      </c>
      <c r="J647" s="16" t="s">
        <v>34</v>
      </c>
      <c r="K647" s="16" t="s">
        <v>44</v>
      </c>
      <c r="L647" s="17" t="s">
        <v>36</v>
      </c>
      <c r="M647" s="16" t="s">
        <v>37</v>
      </c>
      <c r="N647" s="16" t="s">
        <v>38</v>
      </c>
      <c r="O647" s="16" t="s">
        <v>39</v>
      </c>
      <c r="P647" s="16" t="s">
        <v>40</v>
      </c>
      <c r="Q647" s="55">
        <v>839</v>
      </c>
      <c r="R647" s="63" t="s">
        <v>49</v>
      </c>
      <c r="S647" s="16">
        <v>1</v>
      </c>
      <c r="T647" s="33">
        <v>1300000</v>
      </c>
      <c r="U647" s="33">
        <v>0</v>
      </c>
      <c r="V647" s="22">
        <v>0</v>
      </c>
      <c r="W647" s="23"/>
      <c r="X647" s="24">
        <v>2017</v>
      </c>
      <c r="Y647" s="24"/>
      <c r="Z647" s="18"/>
      <c r="AA647" s="18"/>
      <c r="AB647" s="18"/>
      <c r="AC647" s="18"/>
      <c r="AD647" s="14"/>
      <c r="AE647" s="14"/>
      <c r="AF647" s="14"/>
      <c r="AG647" s="14"/>
      <c r="AH647" s="14"/>
      <c r="AI647" s="14"/>
      <c r="AJ647" s="14"/>
      <c r="AK647" s="14"/>
      <c r="AL647" s="14"/>
      <c r="AM647" s="14"/>
    </row>
    <row r="648" spans="1:39" s="15" customFormat="1" ht="12.75" customHeight="1" x14ac:dyDescent="0.25">
      <c r="A648" s="14"/>
      <c r="B648" s="19" t="s">
        <v>3374</v>
      </c>
      <c r="C648" s="16" t="s">
        <v>31</v>
      </c>
      <c r="D648" s="16" t="s">
        <v>1002</v>
      </c>
      <c r="E648" s="89" t="s">
        <v>3284</v>
      </c>
      <c r="F648" s="98" t="s">
        <v>3283</v>
      </c>
      <c r="G648" s="78" t="s">
        <v>2297</v>
      </c>
      <c r="H648" s="20" t="s">
        <v>33</v>
      </c>
      <c r="I648" s="21">
        <v>0</v>
      </c>
      <c r="J648" s="16" t="s">
        <v>34</v>
      </c>
      <c r="K648" s="16" t="s">
        <v>44</v>
      </c>
      <c r="L648" s="17" t="s">
        <v>36</v>
      </c>
      <c r="M648" s="16" t="s">
        <v>37</v>
      </c>
      <c r="N648" s="16" t="s">
        <v>38</v>
      </c>
      <c r="O648" s="16" t="s">
        <v>39</v>
      </c>
      <c r="P648" s="16" t="s">
        <v>40</v>
      </c>
      <c r="Q648" s="55">
        <v>839</v>
      </c>
      <c r="R648" s="63" t="s">
        <v>49</v>
      </c>
      <c r="S648" s="16">
        <v>1</v>
      </c>
      <c r="T648" s="33">
        <v>1300000</v>
      </c>
      <c r="U648" s="33">
        <v>0</v>
      </c>
      <c r="V648" s="22">
        <v>0</v>
      </c>
      <c r="W648" s="23"/>
      <c r="X648" s="24">
        <v>2017</v>
      </c>
      <c r="Y648" s="157" t="s">
        <v>3373</v>
      </c>
      <c r="Z648" s="18"/>
      <c r="AA648" s="18"/>
      <c r="AB648" s="18"/>
      <c r="AC648" s="18"/>
      <c r="AD648" s="14"/>
      <c r="AE648" s="14"/>
      <c r="AF648" s="14"/>
      <c r="AG648" s="14"/>
      <c r="AH648" s="14"/>
      <c r="AI648" s="14"/>
      <c r="AJ648" s="14"/>
      <c r="AK648" s="14"/>
      <c r="AL648" s="14"/>
      <c r="AM648" s="14"/>
    </row>
    <row r="649" spans="1:39" ht="12.75" customHeight="1" x14ac:dyDescent="0.25">
      <c r="B649" s="58" t="s">
        <v>901</v>
      </c>
      <c r="C649" s="16" t="s">
        <v>31</v>
      </c>
      <c r="D649" s="16" t="s">
        <v>2287</v>
      </c>
      <c r="E649" s="89" t="s">
        <v>3286</v>
      </c>
      <c r="F649" s="78" t="s">
        <v>3285</v>
      </c>
      <c r="G649" s="99" t="s">
        <v>2298</v>
      </c>
      <c r="H649" s="20" t="s">
        <v>33</v>
      </c>
      <c r="I649" s="21">
        <v>0</v>
      </c>
      <c r="J649" s="16" t="s">
        <v>34</v>
      </c>
      <c r="K649" s="16" t="s">
        <v>44</v>
      </c>
      <c r="L649" s="17" t="s">
        <v>851</v>
      </c>
      <c r="M649" s="16" t="s">
        <v>37</v>
      </c>
      <c r="N649" s="16" t="s">
        <v>38</v>
      </c>
      <c r="O649" s="16" t="s">
        <v>39</v>
      </c>
      <c r="P649" s="16" t="s">
        <v>40</v>
      </c>
      <c r="Q649" s="55">
        <v>796</v>
      </c>
      <c r="R649" s="20" t="s">
        <v>42</v>
      </c>
      <c r="S649" s="16">
        <v>1</v>
      </c>
      <c r="T649" s="33">
        <v>2010326</v>
      </c>
      <c r="U649" s="33">
        <v>0</v>
      </c>
      <c r="V649" s="22">
        <v>0</v>
      </c>
      <c r="W649" s="23"/>
      <c r="X649" s="24">
        <v>2017</v>
      </c>
      <c r="Y649" s="24"/>
      <c r="Z649" s="18"/>
      <c r="AA649" s="18"/>
      <c r="AB649" s="18"/>
      <c r="AC649" s="18"/>
    </row>
    <row r="650" spans="1:39" ht="12.75" customHeight="1" x14ac:dyDescent="0.25">
      <c r="B650" s="19" t="s">
        <v>3375</v>
      </c>
      <c r="C650" s="16" t="s">
        <v>31</v>
      </c>
      <c r="D650" s="16" t="s">
        <v>2287</v>
      </c>
      <c r="E650" s="89" t="s">
        <v>3286</v>
      </c>
      <c r="F650" s="78" t="s">
        <v>3285</v>
      </c>
      <c r="G650" s="99" t="s">
        <v>2298</v>
      </c>
      <c r="H650" s="20" t="s">
        <v>33</v>
      </c>
      <c r="I650" s="21">
        <v>0</v>
      </c>
      <c r="J650" s="16" t="s">
        <v>34</v>
      </c>
      <c r="K650" s="16" t="s">
        <v>44</v>
      </c>
      <c r="L650" s="17" t="s">
        <v>851</v>
      </c>
      <c r="M650" s="16" t="s">
        <v>37</v>
      </c>
      <c r="N650" s="16" t="s">
        <v>38</v>
      </c>
      <c r="O650" s="16" t="s">
        <v>39</v>
      </c>
      <c r="P650" s="16" t="s">
        <v>40</v>
      </c>
      <c r="Q650" s="55">
        <v>796</v>
      </c>
      <c r="R650" s="20" t="s">
        <v>42</v>
      </c>
      <c r="S650" s="16">
        <v>1</v>
      </c>
      <c r="T650" s="33">
        <v>2010326</v>
      </c>
      <c r="U650" s="33">
        <v>0</v>
      </c>
      <c r="V650" s="22">
        <v>0</v>
      </c>
      <c r="W650" s="23"/>
      <c r="X650" s="24">
        <v>2017</v>
      </c>
      <c r="Y650" s="157" t="s">
        <v>3373</v>
      </c>
      <c r="Z650" s="18"/>
      <c r="AA650" s="18"/>
      <c r="AB650" s="18"/>
      <c r="AC650" s="18"/>
    </row>
    <row r="651" spans="1:39" ht="12.75" customHeight="1" x14ac:dyDescent="0.25">
      <c r="B651" s="58" t="s">
        <v>902</v>
      </c>
      <c r="C651" s="16" t="s">
        <v>31</v>
      </c>
      <c r="D651" s="16" t="s">
        <v>2287</v>
      </c>
      <c r="E651" s="89" t="s">
        <v>3286</v>
      </c>
      <c r="F651" s="78" t="s">
        <v>3285</v>
      </c>
      <c r="G651" s="99" t="s">
        <v>2298</v>
      </c>
      <c r="H651" s="63" t="s">
        <v>844</v>
      </c>
      <c r="I651" s="21">
        <v>0</v>
      </c>
      <c r="J651" s="16" t="s">
        <v>34</v>
      </c>
      <c r="K651" s="16" t="s">
        <v>44</v>
      </c>
      <c r="L651" s="17" t="s">
        <v>851</v>
      </c>
      <c r="M651" s="16" t="s">
        <v>37</v>
      </c>
      <c r="N651" s="16" t="s">
        <v>38</v>
      </c>
      <c r="O651" s="16" t="s">
        <v>39</v>
      </c>
      <c r="P651" s="16" t="s">
        <v>40</v>
      </c>
      <c r="Q651" s="55">
        <v>796</v>
      </c>
      <c r="R651" s="20" t="s">
        <v>42</v>
      </c>
      <c r="S651" s="16">
        <v>1</v>
      </c>
      <c r="T651" s="33">
        <v>3217759</v>
      </c>
      <c r="U651" s="33">
        <f t="shared" si="18"/>
        <v>3217759</v>
      </c>
      <c r="V651" s="22">
        <f t="shared" si="19"/>
        <v>3603890.0800000005</v>
      </c>
      <c r="W651" s="23"/>
      <c r="X651" s="24">
        <v>2017</v>
      </c>
      <c r="Y651" s="24"/>
      <c r="Z651" s="18"/>
      <c r="AA651" s="18"/>
      <c r="AB651" s="18"/>
      <c r="AC651" s="18"/>
    </row>
    <row r="652" spans="1:39" ht="12.75" customHeight="1" x14ac:dyDescent="0.25">
      <c r="B652" s="58" t="s">
        <v>904</v>
      </c>
      <c r="C652" s="16" t="s">
        <v>31</v>
      </c>
      <c r="D652" s="16" t="s">
        <v>2288</v>
      </c>
      <c r="E652" s="89" t="s">
        <v>565</v>
      </c>
      <c r="F652" s="78" t="s">
        <v>3287</v>
      </c>
      <c r="G652" s="50" t="s">
        <v>2299</v>
      </c>
      <c r="H652" s="20" t="s">
        <v>33</v>
      </c>
      <c r="I652" s="21">
        <v>0</v>
      </c>
      <c r="J652" s="16" t="s">
        <v>122</v>
      </c>
      <c r="K652" s="16" t="s">
        <v>37</v>
      </c>
      <c r="L652" s="17" t="s">
        <v>851</v>
      </c>
      <c r="M652" s="16" t="s">
        <v>37</v>
      </c>
      <c r="N652" s="16" t="s">
        <v>38</v>
      </c>
      <c r="O652" s="16" t="s">
        <v>39</v>
      </c>
      <c r="P652" s="16" t="s">
        <v>40</v>
      </c>
      <c r="Q652" s="55">
        <v>796</v>
      </c>
      <c r="R652" s="20" t="s">
        <v>42</v>
      </c>
      <c r="S652" s="16">
        <v>1</v>
      </c>
      <c r="T652" s="33">
        <v>560000</v>
      </c>
      <c r="U652" s="33">
        <f t="shared" si="18"/>
        <v>560000</v>
      </c>
      <c r="V652" s="22">
        <f t="shared" si="19"/>
        <v>627200.00000000012</v>
      </c>
      <c r="W652" s="23"/>
      <c r="X652" s="24">
        <v>2017</v>
      </c>
      <c r="Y652" s="24"/>
      <c r="Z652" s="18"/>
      <c r="AA652" s="18"/>
      <c r="AB652" s="18"/>
      <c r="AC652" s="18"/>
    </row>
    <row r="653" spans="1:39" ht="12.75" customHeight="1" x14ac:dyDescent="0.25">
      <c r="B653" s="58" t="s">
        <v>907</v>
      </c>
      <c r="C653" s="16" t="s">
        <v>31</v>
      </c>
      <c r="D653" s="16" t="s">
        <v>2288</v>
      </c>
      <c r="E653" s="89" t="s">
        <v>565</v>
      </c>
      <c r="F653" s="78" t="s">
        <v>3287</v>
      </c>
      <c r="G653" s="50" t="s">
        <v>2300</v>
      </c>
      <c r="H653" s="20" t="s">
        <v>33</v>
      </c>
      <c r="I653" s="21">
        <v>0</v>
      </c>
      <c r="J653" s="16" t="s">
        <v>122</v>
      </c>
      <c r="K653" s="16" t="s">
        <v>37</v>
      </c>
      <c r="L653" s="17" t="s">
        <v>851</v>
      </c>
      <c r="M653" s="16" t="s">
        <v>37</v>
      </c>
      <c r="N653" s="16" t="s">
        <v>38</v>
      </c>
      <c r="O653" s="16" t="s">
        <v>39</v>
      </c>
      <c r="P653" s="16" t="s">
        <v>40</v>
      </c>
      <c r="Q653" s="55">
        <v>796</v>
      </c>
      <c r="R653" s="20" t="s">
        <v>42</v>
      </c>
      <c r="S653" s="16">
        <v>1</v>
      </c>
      <c r="T653" s="33">
        <v>330000</v>
      </c>
      <c r="U653" s="33">
        <f t="shared" si="18"/>
        <v>330000</v>
      </c>
      <c r="V653" s="22">
        <f t="shared" si="19"/>
        <v>369600.00000000006</v>
      </c>
      <c r="W653" s="23"/>
      <c r="X653" s="24">
        <v>2017</v>
      </c>
      <c r="Y653" s="24"/>
      <c r="Z653" s="18"/>
      <c r="AA653" s="18"/>
      <c r="AB653" s="18"/>
      <c r="AC653" s="18"/>
    </row>
    <row r="654" spans="1:39" ht="12.75" customHeight="1" x14ac:dyDescent="0.25">
      <c r="B654" s="58" t="s">
        <v>908</v>
      </c>
      <c r="C654" s="16" t="s">
        <v>31</v>
      </c>
      <c r="D654" s="16" t="s">
        <v>2288</v>
      </c>
      <c r="E654" s="89" t="s">
        <v>565</v>
      </c>
      <c r="F654" s="78" t="s">
        <v>3287</v>
      </c>
      <c r="G654" s="100" t="s">
        <v>2299</v>
      </c>
      <c r="H654" s="20" t="s">
        <v>33</v>
      </c>
      <c r="I654" s="21">
        <v>0</v>
      </c>
      <c r="J654" s="16" t="s">
        <v>122</v>
      </c>
      <c r="K654" s="16" t="s">
        <v>37</v>
      </c>
      <c r="L654" s="17" t="s">
        <v>851</v>
      </c>
      <c r="M654" s="16" t="s">
        <v>37</v>
      </c>
      <c r="N654" s="16" t="s">
        <v>38</v>
      </c>
      <c r="O654" s="16" t="s">
        <v>39</v>
      </c>
      <c r="P654" s="16" t="s">
        <v>40</v>
      </c>
      <c r="Q654" s="55">
        <v>796</v>
      </c>
      <c r="R654" s="20" t="s">
        <v>42</v>
      </c>
      <c r="S654" s="16">
        <v>1</v>
      </c>
      <c r="T654" s="33">
        <v>520000</v>
      </c>
      <c r="U654" s="33">
        <f t="shared" ref="U654:U721" si="23">T654*S654</f>
        <v>520000</v>
      </c>
      <c r="V654" s="22">
        <f t="shared" ref="V654:V721" si="24">U654*1.12</f>
        <v>582400</v>
      </c>
      <c r="W654" s="23"/>
      <c r="X654" s="24">
        <v>2017</v>
      </c>
      <c r="Y654" s="24"/>
      <c r="Z654" s="18"/>
      <c r="AA654" s="18"/>
      <c r="AB654" s="18"/>
      <c r="AC654" s="18"/>
    </row>
    <row r="655" spans="1:39" ht="12.75" customHeight="1" x14ac:dyDescent="0.25">
      <c r="B655" s="58" t="s">
        <v>909</v>
      </c>
      <c r="C655" s="16" t="s">
        <v>31</v>
      </c>
      <c r="D655" s="16" t="s">
        <v>1003</v>
      </c>
      <c r="E655" s="89" t="s">
        <v>3288</v>
      </c>
      <c r="F655" s="92" t="s">
        <v>3363</v>
      </c>
      <c r="G655" s="101" t="s">
        <v>2301</v>
      </c>
      <c r="H655" s="20" t="s">
        <v>33</v>
      </c>
      <c r="I655" s="21">
        <v>0</v>
      </c>
      <c r="J655" s="16" t="s">
        <v>122</v>
      </c>
      <c r="K655" s="16" t="s">
        <v>37</v>
      </c>
      <c r="L655" s="17" t="s">
        <v>972</v>
      </c>
      <c r="M655" s="16" t="s">
        <v>37</v>
      </c>
      <c r="N655" s="16" t="s">
        <v>38</v>
      </c>
      <c r="O655" s="16" t="s">
        <v>39</v>
      </c>
      <c r="P655" s="16" t="s">
        <v>40</v>
      </c>
      <c r="Q655" s="61">
        <v>796</v>
      </c>
      <c r="R655" s="20" t="s">
        <v>42</v>
      </c>
      <c r="S655" s="16">
        <v>4</v>
      </c>
      <c r="T655" s="33">
        <v>960000</v>
      </c>
      <c r="U655" s="33">
        <f t="shared" si="23"/>
        <v>3840000</v>
      </c>
      <c r="V655" s="22">
        <f t="shared" si="24"/>
        <v>4300800</v>
      </c>
      <c r="W655" s="23"/>
      <c r="X655" s="24">
        <v>2017</v>
      </c>
      <c r="Y655" s="24"/>
      <c r="Z655" s="18"/>
      <c r="AA655" s="18"/>
      <c r="AB655" s="18"/>
      <c r="AC655" s="18"/>
    </row>
    <row r="656" spans="1:39" ht="12.75" customHeight="1" x14ac:dyDescent="0.25">
      <c r="B656" s="58" t="s">
        <v>912</v>
      </c>
      <c r="C656" s="16" t="s">
        <v>31</v>
      </c>
      <c r="D656" s="16" t="s">
        <v>2289</v>
      </c>
      <c r="E656" s="89" t="s">
        <v>565</v>
      </c>
      <c r="F656" s="102" t="s">
        <v>3289</v>
      </c>
      <c r="G656" s="78" t="s">
        <v>2302</v>
      </c>
      <c r="H656" s="20" t="s">
        <v>33</v>
      </c>
      <c r="I656" s="21">
        <v>0</v>
      </c>
      <c r="J656" s="16" t="s">
        <v>34</v>
      </c>
      <c r="K656" s="16" t="s">
        <v>44</v>
      </c>
      <c r="L656" s="17" t="s">
        <v>36</v>
      </c>
      <c r="M656" s="16" t="s">
        <v>37</v>
      </c>
      <c r="N656" s="16" t="s">
        <v>38</v>
      </c>
      <c r="O656" s="16" t="s">
        <v>39</v>
      </c>
      <c r="P656" s="16" t="s">
        <v>40</v>
      </c>
      <c r="Q656" s="55">
        <v>796</v>
      </c>
      <c r="R656" s="20" t="s">
        <v>42</v>
      </c>
      <c r="S656" s="16">
        <v>2</v>
      </c>
      <c r="T656" s="33">
        <v>600000</v>
      </c>
      <c r="U656" s="33">
        <v>0</v>
      </c>
      <c r="V656" s="22">
        <v>0</v>
      </c>
      <c r="W656" s="23"/>
      <c r="X656" s="24">
        <v>2017</v>
      </c>
      <c r="Y656" s="24"/>
      <c r="Z656" s="18"/>
      <c r="AA656" s="18"/>
      <c r="AB656" s="18"/>
      <c r="AC656" s="18"/>
    </row>
    <row r="657" spans="1:39" ht="12.75" customHeight="1" x14ac:dyDescent="0.25">
      <c r="B657" s="19" t="s">
        <v>3376</v>
      </c>
      <c r="C657" s="16" t="s">
        <v>31</v>
      </c>
      <c r="D657" s="16" t="s">
        <v>2289</v>
      </c>
      <c r="E657" s="89" t="s">
        <v>565</v>
      </c>
      <c r="F657" s="102" t="s">
        <v>3289</v>
      </c>
      <c r="G657" s="78" t="s">
        <v>2302</v>
      </c>
      <c r="H657" s="20" t="s">
        <v>33</v>
      </c>
      <c r="I657" s="21">
        <v>0</v>
      </c>
      <c r="J657" s="16" t="s">
        <v>34</v>
      </c>
      <c r="K657" s="16" t="s">
        <v>44</v>
      </c>
      <c r="L657" s="17" t="s">
        <v>36</v>
      </c>
      <c r="M657" s="16" t="s">
        <v>37</v>
      </c>
      <c r="N657" s="16" t="s">
        <v>38</v>
      </c>
      <c r="O657" s="16" t="s">
        <v>39</v>
      </c>
      <c r="P657" s="16" t="s">
        <v>40</v>
      </c>
      <c r="Q657" s="55">
        <v>796</v>
      </c>
      <c r="R657" s="20" t="s">
        <v>42</v>
      </c>
      <c r="S657" s="16">
        <v>2</v>
      </c>
      <c r="T657" s="33">
        <v>600000</v>
      </c>
      <c r="U657" s="33">
        <v>169326</v>
      </c>
      <c r="V657" s="22">
        <f t="shared" ref="V657" si="25">U657*1.12</f>
        <v>189645.12000000002</v>
      </c>
      <c r="W657" s="23"/>
      <c r="X657" s="24">
        <v>2017</v>
      </c>
      <c r="Y657" s="24">
        <v>20.21</v>
      </c>
      <c r="Z657" s="18"/>
      <c r="AA657" s="18"/>
      <c r="AB657" s="18"/>
      <c r="AC657" s="18"/>
    </row>
    <row r="658" spans="1:39" ht="12.75" customHeight="1" x14ac:dyDescent="0.25">
      <c r="B658" s="58" t="s">
        <v>914</v>
      </c>
      <c r="C658" s="16" t="s">
        <v>31</v>
      </c>
      <c r="D658" s="16" t="s">
        <v>2290</v>
      </c>
      <c r="E658" s="89" t="s">
        <v>3291</v>
      </c>
      <c r="F658" s="91" t="s">
        <v>3290</v>
      </c>
      <c r="G658" s="78" t="s">
        <v>2303</v>
      </c>
      <c r="H658" s="63" t="s">
        <v>844</v>
      </c>
      <c r="I658" s="21">
        <v>0</v>
      </c>
      <c r="J658" s="16" t="s">
        <v>34</v>
      </c>
      <c r="K658" s="16" t="s">
        <v>44</v>
      </c>
      <c r="L658" s="17" t="s">
        <v>966</v>
      </c>
      <c r="M658" s="16" t="s">
        <v>37</v>
      </c>
      <c r="N658" s="16" t="s">
        <v>38</v>
      </c>
      <c r="O658" s="16" t="s">
        <v>39</v>
      </c>
      <c r="P658" s="16" t="s">
        <v>40</v>
      </c>
      <c r="Q658" s="55">
        <v>796</v>
      </c>
      <c r="R658" s="20" t="s">
        <v>42</v>
      </c>
      <c r="S658" s="16">
        <v>2</v>
      </c>
      <c r="T658" s="33">
        <f>616814*5.5</f>
        <v>3392477</v>
      </c>
      <c r="U658" s="33">
        <f t="shared" si="23"/>
        <v>6784954</v>
      </c>
      <c r="V658" s="22">
        <f t="shared" si="24"/>
        <v>7599148.4800000004</v>
      </c>
      <c r="W658" s="23"/>
      <c r="X658" s="24">
        <v>2017</v>
      </c>
      <c r="Y658" s="24"/>
      <c r="Z658" s="18"/>
      <c r="AA658" s="18"/>
      <c r="AB658" s="18"/>
      <c r="AC658" s="18"/>
    </row>
    <row r="659" spans="1:39" ht="12.75" customHeight="1" x14ac:dyDescent="0.25">
      <c r="B659" s="58" t="s">
        <v>915</v>
      </c>
      <c r="C659" s="16" t="s">
        <v>31</v>
      </c>
      <c r="D659" s="16" t="s">
        <v>877</v>
      </c>
      <c r="E659" s="89" t="s">
        <v>878</v>
      </c>
      <c r="F659" s="91" t="s">
        <v>3292</v>
      </c>
      <c r="G659" s="78" t="s">
        <v>2304</v>
      </c>
      <c r="H659" s="20" t="s">
        <v>33</v>
      </c>
      <c r="I659" s="21">
        <v>0</v>
      </c>
      <c r="J659" s="16" t="s">
        <v>34</v>
      </c>
      <c r="K659" s="16" t="s">
        <v>44</v>
      </c>
      <c r="L659" s="17" t="s">
        <v>1025</v>
      </c>
      <c r="M659" s="16" t="s">
        <v>37</v>
      </c>
      <c r="N659" s="16" t="s">
        <v>38</v>
      </c>
      <c r="O659" s="16" t="s">
        <v>39</v>
      </c>
      <c r="P659" s="16" t="s">
        <v>40</v>
      </c>
      <c r="Q659" s="55">
        <v>796</v>
      </c>
      <c r="R659" s="20" t="s">
        <v>42</v>
      </c>
      <c r="S659" s="16">
        <v>1</v>
      </c>
      <c r="T659" s="33">
        <v>100000</v>
      </c>
      <c r="U659" s="33">
        <f t="shared" si="23"/>
        <v>100000</v>
      </c>
      <c r="V659" s="22">
        <f t="shared" si="24"/>
        <v>112000.00000000001</v>
      </c>
      <c r="W659" s="23"/>
      <c r="X659" s="24">
        <v>2017</v>
      </c>
      <c r="Y659" s="24"/>
      <c r="Z659" s="18"/>
      <c r="AA659" s="18"/>
      <c r="AB659" s="18"/>
      <c r="AC659" s="18"/>
    </row>
    <row r="660" spans="1:39" ht="12.75" customHeight="1" x14ac:dyDescent="0.25">
      <c r="B660" s="58" t="s">
        <v>916</v>
      </c>
      <c r="C660" s="16" t="s">
        <v>31</v>
      </c>
      <c r="D660" s="26" t="s">
        <v>969</v>
      </c>
      <c r="E660" s="89" t="s">
        <v>3371</v>
      </c>
      <c r="F660" s="91" t="s">
        <v>3364</v>
      </c>
      <c r="G660" s="78" t="s">
        <v>2305</v>
      </c>
      <c r="H660" s="63" t="s">
        <v>844</v>
      </c>
      <c r="I660" s="21">
        <v>0</v>
      </c>
      <c r="J660" s="16" t="s">
        <v>34</v>
      </c>
      <c r="K660" s="16" t="s">
        <v>44</v>
      </c>
      <c r="L660" s="17" t="s">
        <v>966</v>
      </c>
      <c r="M660" s="16" t="s">
        <v>37</v>
      </c>
      <c r="N660" s="16" t="s">
        <v>38</v>
      </c>
      <c r="O660" s="16" t="s">
        <v>39</v>
      </c>
      <c r="P660" s="16" t="s">
        <v>40</v>
      </c>
      <c r="Q660" s="55">
        <v>796</v>
      </c>
      <c r="R660" s="20" t="s">
        <v>42</v>
      </c>
      <c r="S660" s="16">
        <v>2</v>
      </c>
      <c r="T660" s="33">
        <f>910294*5.5</f>
        <v>5006617</v>
      </c>
      <c r="U660" s="33">
        <f t="shared" si="23"/>
        <v>10013234</v>
      </c>
      <c r="V660" s="22">
        <f t="shared" si="24"/>
        <v>11214822.080000002</v>
      </c>
      <c r="W660" s="23"/>
      <c r="X660" s="24">
        <v>2017</v>
      </c>
      <c r="Y660" s="24"/>
      <c r="Z660" s="18"/>
      <c r="AA660" s="18"/>
      <c r="AB660" s="18"/>
      <c r="AC660" s="18"/>
    </row>
    <row r="661" spans="1:39" ht="12.75" customHeight="1" x14ac:dyDescent="0.25">
      <c r="B661" s="58" t="s">
        <v>917</v>
      </c>
      <c r="C661" s="16" t="s">
        <v>31</v>
      </c>
      <c r="D661" s="16" t="s">
        <v>2291</v>
      </c>
      <c r="E661" s="89" t="s">
        <v>3293</v>
      </c>
      <c r="F661" s="103" t="s">
        <v>3294</v>
      </c>
      <c r="G661" s="104" t="s">
        <v>2306</v>
      </c>
      <c r="H661" s="63" t="s">
        <v>850</v>
      </c>
      <c r="I661" s="21">
        <v>0</v>
      </c>
      <c r="J661" s="16" t="s">
        <v>122</v>
      </c>
      <c r="K661" s="16" t="s">
        <v>37</v>
      </c>
      <c r="L661" s="17" t="s">
        <v>851</v>
      </c>
      <c r="M661" s="16" t="s">
        <v>37</v>
      </c>
      <c r="N661" s="16" t="s">
        <v>38</v>
      </c>
      <c r="O661" s="16" t="s">
        <v>39</v>
      </c>
      <c r="P661" s="16" t="s">
        <v>40</v>
      </c>
      <c r="Q661" s="55">
        <v>796</v>
      </c>
      <c r="R661" s="20" t="s">
        <v>42</v>
      </c>
      <c r="S661" s="16">
        <v>1</v>
      </c>
      <c r="T661" s="33">
        <f>11830505</f>
        <v>11830505</v>
      </c>
      <c r="U661" s="33">
        <f t="shared" si="23"/>
        <v>11830505</v>
      </c>
      <c r="V661" s="22">
        <f t="shared" si="24"/>
        <v>13250165.600000001</v>
      </c>
      <c r="W661" s="23"/>
      <c r="X661" s="24">
        <v>2017</v>
      </c>
      <c r="Y661" s="24"/>
      <c r="Z661" s="18"/>
      <c r="AA661" s="18"/>
      <c r="AB661" s="18"/>
      <c r="AC661" s="18"/>
    </row>
    <row r="662" spans="1:39" ht="12.75" customHeight="1" x14ac:dyDescent="0.25">
      <c r="B662" s="58" t="s">
        <v>918</v>
      </c>
      <c r="C662" s="16" t="s">
        <v>31</v>
      </c>
      <c r="D662" s="16" t="s">
        <v>2292</v>
      </c>
      <c r="E662" s="105" t="s">
        <v>3295</v>
      </c>
      <c r="F662" s="106" t="s">
        <v>3296</v>
      </c>
      <c r="G662" s="101" t="s">
        <v>2307</v>
      </c>
      <c r="H662" s="63" t="s">
        <v>850</v>
      </c>
      <c r="I662" s="21">
        <v>0</v>
      </c>
      <c r="J662" s="16" t="s">
        <v>34</v>
      </c>
      <c r="K662" s="16" t="s">
        <v>44</v>
      </c>
      <c r="L662" s="17" t="s">
        <v>851</v>
      </c>
      <c r="M662" s="16" t="s">
        <v>37</v>
      </c>
      <c r="N662" s="16" t="s">
        <v>38</v>
      </c>
      <c r="O662" s="16" t="s">
        <v>39</v>
      </c>
      <c r="P662" s="16" t="s">
        <v>40</v>
      </c>
      <c r="Q662" s="107">
        <v>796</v>
      </c>
      <c r="R662" s="20" t="s">
        <v>42</v>
      </c>
      <c r="S662" s="16">
        <v>1</v>
      </c>
      <c r="T662" s="33">
        <f>13374998</f>
        <v>13374998</v>
      </c>
      <c r="U662" s="33">
        <f t="shared" si="23"/>
        <v>13374998</v>
      </c>
      <c r="V662" s="22">
        <f t="shared" si="24"/>
        <v>14979997.760000002</v>
      </c>
      <c r="W662" s="23"/>
      <c r="X662" s="24">
        <v>2017</v>
      </c>
      <c r="Y662" s="24"/>
      <c r="Z662" s="18"/>
      <c r="AA662" s="18"/>
      <c r="AB662" s="18"/>
      <c r="AC662" s="18"/>
    </row>
    <row r="663" spans="1:39" ht="12.75" customHeight="1" x14ac:dyDescent="0.25">
      <c r="B663" s="58" t="s">
        <v>919</v>
      </c>
      <c r="C663" s="16" t="s">
        <v>31</v>
      </c>
      <c r="D663" s="16" t="s">
        <v>2293</v>
      </c>
      <c r="E663" s="89" t="s">
        <v>3297</v>
      </c>
      <c r="F663" s="82" t="s">
        <v>3298</v>
      </c>
      <c r="G663" s="82" t="s">
        <v>2308</v>
      </c>
      <c r="H663" s="20" t="s">
        <v>33</v>
      </c>
      <c r="I663" s="21">
        <v>0</v>
      </c>
      <c r="J663" s="16" t="s">
        <v>34</v>
      </c>
      <c r="K663" s="16" t="s">
        <v>44</v>
      </c>
      <c r="L663" s="17" t="s">
        <v>851</v>
      </c>
      <c r="M663" s="16" t="s">
        <v>37</v>
      </c>
      <c r="N663" s="16" t="s">
        <v>38</v>
      </c>
      <c r="O663" s="16" t="s">
        <v>39</v>
      </c>
      <c r="P663" s="16" t="s">
        <v>40</v>
      </c>
      <c r="Q663" s="55">
        <v>796</v>
      </c>
      <c r="R663" s="20" t="s">
        <v>42</v>
      </c>
      <c r="S663" s="16">
        <v>1</v>
      </c>
      <c r="T663" s="33">
        <f>1157891</f>
        <v>1157891</v>
      </c>
      <c r="U663" s="33">
        <f t="shared" si="23"/>
        <v>1157891</v>
      </c>
      <c r="V663" s="22">
        <f t="shared" si="24"/>
        <v>1296837.9200000002</v>
      </c>
      <c r="W663" s="23"/>
      <c r="X663" s="24">
        <v>2017</v>
      </c>
      <c r="Y663" s="24"/>
      <c r="Z663" s="18"/>
      <c r="AA663" s="18"/>
      <c r="AB663" s="18"/>
      <c r="AC663" s="18"/>
    </row>
    <row r="664" spans="1:39" ht="12.75" customHeight="1" x14ac:dyDescent="0.25">
      <c r="B664" s="58" t="s">
        <v>920</v>
      </c>
      <c r="C664" s="16" t="s">
        <v>31</v>
      </c>
      <c r="D664" s="16" t="s">
        <v>2294</v>
      </c>
      <c r="E664" s="89" t="s">
        <v>2295</v>
      </c>
      <c r="F664" s="82" t="s">
        <v>3299</v>
      </c>
      <c r="G664" s="82" t="s">
        <v>2309</v>
      </c>
      <c r="H664" s="63" t="s">
        <v>844</v>
      </c>
      <c r="I664" s="21">
        <v>0</v>
      </c>
      <c r="J664" s="16" t="s">
        <v>34</v>
      </c>
      <c r="K664" s="16" t="s">
        <v>44</v>
      </c>
      <c r="L664" s="17" t="s">
        <v>851</v>
      </c>
      <c r="M664" s="16" t="s">
        <v>37</v>
      </c>
      <c r="N664" s="16" t="s">
        <v>38</v>
      </c>
      <c r="O664" s="16" t="s">
        <v>39</v>
      </c>
      <c r="P664" s="16" t="s">
        <v>40</v>
      </c>
      <c r="Q664" s="55">
        <v>796</v>
      </c>
      <c r="R664" s="20" t="s">
        <v>42</v>
      </c>
      <c r="S664" s="16">
        <v>1</v>
      </c>
      <c r="T664" s="33">
        <f>3837350</f>
        <v>3837350</v>
      </c>
      <c r="U664" s="33">
        <f t="shared" si="23"/>
        <v>3837350</v>
      </c>
      <c r="V664" s="22">
        <f t="shared" si="24"/>
        <v>4297832</v>
      </c>
      <c r="W664" s="23"/>
      <c r="X664" s="24">
        <v>2017</v>
      </c>
      <c r="Y664" s="24"/>
      <c r="Z664" s="18"/>
      <c r="AA664" s="18"/>
      <c r="AB664" s="18"/>
      <c r="AC664" s="18"/>
    </row>
    <row r="665" spans="1:39" s="15" customFormat="1" ht="12.75" customHeight="1" x14ac:dyDescent="0.25">
      <c r="A665" s="14"/>
      <c r="B665" s="58" t="s">
        <v>921</v>
      </c>
      <c r="C665" s="16" t="s">
        <v>31</v>
      </c>
      <c r="D665" s="26" t="s">
        <v>468</v>
      </c>
      <c r="E665" s="145" t="s">
        <v>469</v>
      </c>
      <c r="F665" s="149" t="s">
        <v>3300</v>
      </c>
      <c r="G665" s="50" t="s">
        <v>2319</v>
      </c>
      <c r="H665" s="20" t="s">
        <v>33</v>
      </c>
      <c r="I665" s="21">
        <v>0</v>
      </c>
      <c r="J665" s="16" t="s">
        <v>34</v>
      </c>
      <c r="K665" s="16" t="s">
        <v>44</v>
      </c>
      <c r="L665" s="17" t="s">
        <v>1071</v>
      </c>
      <c r="M665" s="16" t="s">
        <v>37</v>
      </c>
      <c r="N665" s="16" t="s">
        <v>38</v>
      </c>
      <c r="O665" s="16" t="s">
        <v>39</v>
      </c>
      <c r="P665" s="16" t="s">
        <v>40</v>
      </c>
      <c r="Q665" s="55">
        <v>796</v>
      </c>
      <c r="R665" s="20" t="s">
        <v>42</v>
      </c>
      <c r="S665" s="16">
        <v>2</v>
      </c>
      <c r="T665" s="33">
        <v>208667</v>
      </c>
      <c r="U665" s="33">
        <f t="shared" si="23"/>
        <v>417334</v>
      </c>
      <c r="V665" s="22">
        <f t="shared" si="24"/>
        <v>467414.08</v>
      </c>
      <c r="W665" s="23"/>
      <c r="X665" s="24">
        <v>2017</v>
      </c>
      <c r="Y665" s="24"/>
      <c r="Z665" s="18"/>
      <c r="AA665" s="18"/>
      <c r="AB665" s="18"/>
      <c r="AC665" s="18"/>
      <c r="AD665" s="14"/>
      <c r="AE665" s="14"/>
      <c r="AF665" s="14"/>
      <c r="AG665" s="14"/>
      <c r="AH665" s="14"/>
      <c r="AI665" s="14"/>
      <c r="AJ665" s="14"/>
      <c r="AK665" s="14"/>
      <c r="AL665" s="14"/>
      <c r="AM665" s="14"/>
    </row>
    <row r="666" spans="1:39" ht="12.75" customHeight="1" x14ac:dyDescent="0.25">
      <c r="B666" s="58" t="s">
        <v>922</v>
      </c>
      <c r="C666" s="16" t="s">
        <v>31</v>
      </c>
      <c r="D666" s="16" t="s">
        <v>2310</v>
      </c>
      <c r="E666" s="145" t="s">
        <v>3365</v>
      </c>
      <c r="F666" s="149" t="s">
        <v>3301</v>
      </c>
      <c r="G666" s="50" t="s">
        <v>2320</v>
      </c>
      <c r="H666" s="20" t="s">
        <v>33</v>
      </c>
      <c r="I666" s="21">
        <v>0</v>
      </c>
      <c r="J666" s="16" t="s">
        <v>34</v>
      </c>
      <c r="K666" s="16" t="s">
        <v>202</v>
      </c>
      <c r="L666" s="17" t="s">
        <v>1025</v>
      </c>
      <c r="M666" s="16" t="s">
        <v>37</v>
      </c>
      <c r="N666" s="16" t="s">
        <v>38</v>
      </c>
      <c r="O666" s="16" t="s">
        <v>39</v>
      </c>
      <c r="P666" s="16" t="s">
        <v>40</v>
      </c>
      <c r="Q666" s="55">
        <v>796</v>
      </c>
      <c r="R666" s="20" t="s">
        <v>42</v>
      </c>
      <c r="S666" s="16">
        <v>2</v>
      </c>
      <c r="T666" s="33">
        <v>177167</v>
      </c>
      <c r="U666" s="33">
        <v>0</v>
      </c>
      <c r="V666" s="22">
        <v>0</v>
      </c>
      <c r="W666" s="23"/>
      <c r="X666" s="24">
        <v>2017</v>
      </c>
      <c r="Y666" s="24"/>
      <c r="Z666" s="18"/>
      <c r="AA666" s="18"/>
      <c r="AB666" s="18"/>
      <c r="AC666" s="18"/>
    </row>
    <row r="667" spans="1:39" ht="12.75" customHeight="1" x14ac:dyDescent="0.25">
      <c r="B667" s="19" t="s">
        <v>3448</v>
      </c>
      <c r="C667" s="16" t="s">
        <v>31</v>
      </c>
      <c r="D667" s="16" t="s">
        <v>2310</v>
      </c>
      <c r="E667" s="145" t="s">
        <v>3365</v>
      </c>
      <c r="F667" s="149" t="s">
        <v>3301</v>
      </c>
      <c r="G667" s="50" t="s">
        <v>2320</v>
      </c>
      <c r="H667" s="20" t="s">
        <v>33</v>
      </c>
      <c r="I667" s="21">
        <v>0</v>
      </c>
      <c r="J667" s="16" t="s">
        <v>34</v>
      </c>
      <c r="K667" s="16" t="s">
        <v>202</v>
      </c>
      <c r="L667" s="17" t="s">
        <v>1025</v>
      </c>
      <c r="M667" s="16" t="s">
        <v>37</v>
      </c>
      <c r="N667" s="16" t="s">
        <v>38</v>
      </c>
      <c r="O667" s="16" t="s">
        <v>39</v>
      </c>
      <c r="P667" s="16" t="s">
        <v>40</v>
      </c>
      <c r="Q667" s="55">
        <v>796</v>
      </c>
      <c r="R667" s="20" t="s">
        <v>42</v>
      </c>
      <c r="S667" s="16">
        <v>2</v>
      </c>
      <c r="T667" s="33">
        <v>177167</v>
      </c>
      <c r="U667" s="33">
        <v>326801</v>
      </c>
      <c r="V667" s="22">
        <f t="shared" ref="V667" si="26">U667*1.12</f>
        <v>366017.12000000005</v>
      </c>
      <c r="W667" s="23"/>
      <c r="X667" s="24">
        <v>2017</v>
      </c>
      <c r="Y667" s="24">
        <v>20.21</v>
      </c>
      <c r="Z667" s="18"/>
      <c r="AA667" s="18"/>
      <c r="AB667" s="18"/>
      <c r="AC667" s="18"/>
    </row>
    <row r="668" spans="1:39" ht="12.75" customHeight="1" x14ac:dyDescent="0.25">
      <c r="B668" s="58" t="s">
        <v>923</v>
      </c>
      <c r="C668" s="16" t="s">
        <v>31</v>
      </c>
      <c r="D668" s="16" t="s">
        <v>2311</v>
      </c>
      <c r="E668" s="145" t="s">
        <v>3328</v>
      </c>
      <c r="F668" s="149" t="s">
        <v>3327</v>
      </c>
      <c r="G668" s="50" t="s">
        <v>2321</v>
      </c>
      <c r="H668" s="20" t="s">
        <v>33</v>
      </c>
      <c r="I668" s="21">
        <v>0</v>
      </c>
      <c r="J668" s="16" t="s">
        <v>34</v>
      </c>
      <c r="K668" s="16" t="s">
        <v>44</v>
      </c>
      <c r="L668" s="17" t="s">
        <v>1025</v>
      </c>
      <c r="M668" s="16" t="s">
        <v>37</v>
      </c>
      <c r="N668" s="16" t="s">
        <v>38</v>
      </c>
      <c r="O668" s="16" t="s">
        <v>39</v>
      </c>
      <c r="P668" s="16" t="s">
        <v>40</v>
      </c>
      <c r="Q668" s="55">
        <v>796</v>
      </c>
      <c r="R668" s="20" t="s">
        <v>42</v>
      </c>
      <c r="S668" s="16">
        <v>2</v>
      </c>
      <c r="T668" s="33">
        <v>52867</v>
      </c>
      <c r="U668" s="33">
        <f t="shared" si="23"/>
        <v>105734</v>
      </c>
      <c r="V668" s="22">
        <f t="shared" si="24"/>
        <v>118422.08000000002</v>
      </c>
      <c r="W668" s="23"/>
      <c r="X668" s="24">
        <v>2017</v>
      </c>
      <c r="Y668" s="24"/>
      <c r="Z668" s="18"/>
      <c r="AA668" s="18"/>
      <c r="AB668" s="18"/>
      <c r="AC668" s="18"/>
    </row>
    <row r="669" spans="1:39" ht="12.75" customHeight="1" x14ac:dyDescent="0.25">
      <c r="B669" s="58" t="s">
        <v>924</v>
      </c>
      <c r="C669" s="16" t="s">
        <v>31</v>
      </c>
      <c r="D669" s="16" t="s">
        <v>2312</v>
      </c>
      <c r="E669" s="145" t="s">
        <v>3329</v>
      </c>
      <c r="F669" s="149" t="s">
        <v>3302</v>
      </c>
      <c r="G669" s="50" t="s">
        <v>2322</v>
      </c>
      <c r="H669" s="20" t="s">
        <v>33</v>
      </c>
      <c r="I669" s="21">
        <v>0</v>
      </c>
      <c r="J669" s="16" t="s">
        <v>34</v>
      </c>
      <c r="K669" s="16" t="s">
        <v>44</v>
      </c>
      <c r="L669" s="17" t="s">
        <v>972</v>
      </c>
      <c r="M669" s="16" t="s">
        <v>37</v>
      </c>
      <c r="N669" s="16" t="s">
        <v>38</v>
      </c>
      <c r="O669" s="16" t="s">
        <v>39</v>
      </c>
      <c r="P669" s="16" t="s">
        <v>40</v>
      </c>
      <c r="Q669" s="55">
        <v>839</v>
      </c>
      <c r="R669" s="63" t="s">
        <v>49</v>
      </c>
      <c r="S669" s="16">
        <v>1</v>
      </c>
      <c r="T669" s="33">
        <v>84967</v>
      </c>
      <c r="U669" s="33">
        <f t="shared" si="23"/>
        <v>84967</v>
      </c>
      <c r="V669" s="22">
        <f t="shared" si="24"/>
        <v>95163.040000000008</v>
      </c>
      <c r="W669" s="23"/>
      <c r="X669" s="24">
        <v>2017</v>
      </c>
      <c r="Y669" s="24"/>
      <c r="Z669" s="18"/>
      <c r="AA669" s="18"/>
      <c r="AB669" s="18"/>
      <c r="AC669" s="18"/>
    </row>
    <row r="670" spans="1:39" ht="12.75" customHeight="1" x14ac:dyDescent="0.25">
      <c r="B670" s="58" t="s">
        <v>926</v>
      </c>
      <c r="C670" s="16" t="s">
        <v>31</v>
      </c>
      <c r="D670" s="16" t="s">
        <v>2313</v>
      </c>
      <c r="E670" s="145" t="s">
        <v>925</v>
      </c>
      <c r="F670" s="149" t="s">
        <v>3303</v>
      </c>
      <c r="G670" s="50" t="s">
        <v>2323</v>
      </c>
      <c r="H670" s="20" t="s">
        <v>33</v>
      </c>
      <c r="I670" s="21">
        <v>0</v>
      </c>
      <c r="J670" s="16" t="s">
        <v>34</v>
      </c>
      <c r="K670" s="16" t="s">
        <v>44</v>
      </c>
      <c r="L670" s="17" t="s">
        <v>972</v>
      </c>
      <c r="M670" s="16" t="s">
        <v>37</v>
      </c>
      <c r="N670" s="16" t="s">
        <v>38</v>
      </c>
      <c r="O670" s="16" t="s">
        <v>39</v>
      </c>
      <c r="P670" s="16" t="s">
        <v>40</v>
      </c>
      <c r="Q670" s="55">
        <v>796</v>
      </c>
      <c r="R670" s="20" t="s">
        <v>42</v>
      </c>
      <c r="S670" s="16">
        <v>1</v>
      </c>
      <c r="T670" s="33">
        <v>123500</v>
      </c>
      <c r="U670" s="33">
        <f t="shared" si="23"/>
        <v>123500</v>
      </c>
      <c r="V670" s="22">
        <f t="shared" si="24"/>
        <v>138320</v>
      </c>
      <c r="W670" s="23"/>
      <c r="X670" s="24">
        <v>2017</v>
      </c>
      <c r="Y670" s="24"/>
      <c r="Z670" s="18"/>
      <c r="AA670" s="18"/>
      <c r="AB670" s="18"/>
      <c r="AC670" s="18"/>
    </row>
    <row r="671" spans="1:39" ht="12.75" customHeight="1" x14ac:dyDescent="0.25">
      <c r="B671" s="58" t="s">
        <v>927</v>
      </c>
      <c r="C671" s="16" t="s">
        <v>31</v>
      </c>
      <c r="D671" s="16" t="s">
        <v>2314</v>
      </c>
      <c r="E671" s="145" t="s">
        <v>2317</v>
      </c>
      <c r="F671" s="149" t="s">
        <v>3304</v>
      </c>
      <c r="G671" s="50" t="s">
        <v>2324</v>
      </c>
      <c r="H671" s="20" t="s">
        <v>33</v>
      </c>
      <c r="I671" s="21">
        <v>0</v>
      </c>
      <c r="J671" s="16" t="s">
        <v>34</v>
      </c>
      <c r="K671" s="16" t="s">
        <v>44</v>
      </c>
      <c r="L671" s="17" t="s">
        <v>972</v>
      </c>
      <c r="M671" s="16" t="s">
        <v>37</v>
      </c>
      <c r="N671" s="16" t="s">
        <v>38</v>
      </c>
      <c r="O671" s="16" t="s">
        <v>39</v>
      </c>
      <c r="P671" s="16" t="s">
        <v>40</v>
      </c>
      <c r="Q671" s="55">
        <v>796</v>
      </c>
      <c r="R671" s="20" t="s">
        <v>42</v>
      </c>
      <c r="S671" s="16">
        <v>1</v>
      </c>
      <c r="T671" s="33">
        <v>93333</v>
      </c>
      <c r="U671" s="33">
        <f t="shared" si="23"/>
        <v>93333</v>
      </c>
      <c r="V671" s="22">
        <f t="shared" si="24"/>
        <v>104532.96</v>
      </c>
      <c r="W671" s="23"/>
      <c r="X671" s="24">
        <v>2017</v>
      </c>
      <c r="Y671" s="24"/>
      <c r="Z671" s="18"/>
      <c r="AA671" s="18"/>
      <c r="AB671" s="18"/>
      <c r="AC671" s="18"/>
    </row>
    <row r="672" spans="1:39" ht="12.75" customHeight="1" x14ac:dyDescent="0.25">
      <c r="B672" s="58" t="s">
        <v>928</v>
      </c>
      <c r="C672" s="16" t="s">
        <v>31</v>
      </c>
      <c r="D672" s="16" t="s">
        <v>2315</v>
      </c>
      <c r="E672" s="145" t="s">
        <v>3330</v>
      </c>
      <c r="F672" s="149" t="s">
        <v>3305</v>
      </c>
      <c r="G672" s="50" t="s">
        <v>2325</v>
      </c>
      <c r="H672" s="20" t="s">
        <v>33</v>
      </c>
      <c r="I672" s="21">
        <v>0</v>
      </c>
      <c r="J672" s="16" t="s">
        <v>122</v>
      </c>
      <c r="K672" s="16" t="s">
        <v>37</v>
      </c>
      <c r="L672" s="17" t="s">
        <v>851</v>
      </c>
      <c r="M672" s="16" t="s">
        <v>37</v>
      </c>
      <c r="N672" s="16" t="s">
        <v>38</v>
      </c>
      <c r="O672" s="16" t="s">
        <v>39</v>
      </c>
      <c r="P672" s="16" t="s">
        <v>40</v>
      </c>
      <c r="Q672" s="55">
        <v>796</v>
      </c>
      <c r="R672" s="20" t="s">
        <v>42</v>
      </c>
      <c r="S672" s="16">
        <v>1</v>
      </c>
      <c r="T672" s="33">
        <v>502667</v>
      </c>
      <c r="U672" s="33">
        <f t="shared" si="23"/>
        <v>502667</v>
      </c>
      <c r="V672" s="22">
        <f t="shared" si="24"/>
        <v>562987.04</v>
      </c>
      <c r="W672" s="23"/>
      <c r="X672" s="24">
        <v>2017</v>
      </c>
      <c r="Y672" s="24"/>
      <c r="Z672" s="18"/>
      <c r="AA672" s="18"/>
      <c r="AB672" s="18"/>
      <c r="AC672" s="18"/>
    </row>
    <row r="673" spans="1:39" ht="12.75" customHeight="1" x14ac:dyDescent="0.25">
      <c r="B673" s="58" t="s">
        <v>929</v>
      </c>
      <c r="C673" s="16" t="s">
        <v>31</v>
      </c>
      <c r="D673" s="16" t="s">
        <v>2316</v>
      </c>
      <c r="E673" s="145" t="s">
        <v>2250</v>
      </c>
      <c r="F673" s="149" t="s">
        <v>3306</v>
      </c>
      <c r="G673" s="50" t="s">
        <v>2326</v>
      </c>
      <c r="H673" s="20" t="s">
        <v>33</v>
      </c>
      <c r="I673" s="21">
        <v>0</v>
      </c>
      <c r="J673" s="16" t="s">
        <v>34</v>
      </c>
      <c r="K673" s="16" t="s">
        <v>44</v>
      </c>
      <c r="L673" s="17" t="s">
        <v>1025</v>
      </c>
      <c r="M673" s="16" t="s">
        <v>37</v>
      </c>
      <c r="N673" s="16" t="s">
        <v>38</v>
      </c>
      <c r="O673" s="16" t="s">
        <v>39</v>
      </c>
      <c r="P673" s="16" t="s">
        <v>40</v>
      </c>
      <c r="Q673" s="55">
        <v>796</v>
      </c>
      <c r="R673" s="20" t="s">
        <v>42</v>
      </c>
      <c r="S673" s="16">
        <v>3</v>
      </c>
      <c r="T673" s="33">
        <v>47200</v>
      </c>
      <c r="U673" s="33">
        <f t="shared" si="23"/>
        <v>141600</v>
      </c>
      <c r="V673" s="22">
        <f t="shared" si="24"/>
        <v>158592.00000000003</v>
      </c>
      <c r="W673" s="23"/>
      <c r="X673" s="24">
        <v>2017</v>
      </c>
      <c r="Y673" s="24"/>
      <c r="Z673" s="18"/>
      <c r="AA673" s="18"/>
      <c r="AB673" s="18"/>
      <c r="AC673" s="18"/>
    </row>
    <row r="674" spans="1:39" ht="12.75" customHeight="1" x14ac:dyDescent="0.25">
      <c r="B674" s="58" t="s">
        <v>930</v>
      </c>
      <c r="C674" s="16" t="s">
        <v>31</v>
      </c>
      <c r="D674" s="16" t="s">
        <v>2316</v>
      </c>
      <c r="E674" s="145" t="s">
        <v>2318</v>
      </c>
      <c r="F674" s="149" t="s">
        <v>3306</v>
      </c>
      <c r="G674" s="50" t="s">
        <v>2327</v>
      </c>
      <c r="H674" s="20" t="s">
        <v>33</v>
      </c>
      <c r="I674" s="21">
        <v>0</v>
      </c>
      <c r="J674" s="16" t="s">
        <v>34</v>
      </c>
      <c r="K674" s="16" t="s">
        <v>44</v>
      </c>
      <c r="L674" s="17" t="s">
        <v>851</v>
      </c>
      <c r="M674" s="16" t="s">
        <v>37</v>
      </c>
      <c r="N674" s="16" t="s">
        <v>38</v>
      </c>
      <c r="O674" s="16" t="s">
        <v>39</v>
      </c>
      <c r="P674" s="16" t="s">
        <v>40</v>
      </c>
      <c r="Q674" s="55">
        <v>796</v>
      </c>
      <c r="R674" s="20" t="s">
        <v>42</v>
      </c>
      <c r="S674" s="16">
        <v>10</v>
      </c>
      <c r="T674" s="33">
        <v>53500</v>
      </c>
      <c r="U674" s="33">
        <f t="shared" si="23"/>
        <v>535000</v>
      </c>
      <c r="V674" s="22">
        <f t="shared" si="24"/>
        <v>599200</v>
      </c>
      <c r="W674" s="23"/>
      <c r="X674" s="24">
        <v>2017</v>
      </c>
      <c r="Y674" s="24"/>
      <c r="Z674" s="18"/>
      <c r="AA674" s="18"/>
      <c r="AB674" s="18"/>
      <c r="AC674" s="18"/>
    </row>
    <row r="675" spans="1:39" s="15" customFormat="1" ht="12.75" customHeight="1" x14ac:dyDescent="0.25">
      <c r="A675" s="14"/>
      <c r="B675" s="58" t="s">
        <v>931</v>
      </c>
      <c r="C675" s="16" t="s">
        <v>31</v>
      </c>
      <c r="D675" s="89" t="s">
        <v>2328</v>
      </c>
      <c r="E675" s="145" t="s">
        <v>896</v>
      </c>
      <c r="F675" s="150" t="s">
        <v>3307</v>
      </c>
      <c r="G675" s="108" t="s">
        <v>2336</v>
      </c>
      <c r="H675" s="20" t="s">
        <v>33</v>
      </c>
      <c r="I675" s="21">
        <v>0</v>
      </c>
      <c r="J675" s="16" t="s">
        <v>34</v>
      </c>
      <c r="K675" s="16" t="s">
        <v>44</v>
      </c>
      <c r="L675" s="17" t="s">
        <v>36</v>
      </c>
      <c r="M675" s="16" t="s">
        <v>37</v>
      </c>
      <c r="N675" s="16" t="s">
        <v>38</v>
      </c>
      <c r="O675" s="16" t="s">
        <v>39</v>
      </c>
      <c r="P675" s="16" t="s">
        <v>40</v>
      </c>
      <c r="Q675" s="55">
        <v>796</v>
      </c>
      <c r="R675" s="20" t="s">
        <v>42</v>
      </c>
      <c r="S675" s="16">
        <v>1</v>
      </c>
      <c r="T675" s="33">
        <v>239160</v>
      </c>
      <c r="U675" s="33">
        <f t="shared" si="23"/>
        <v>239160</v>
      </c>
      <c r="V675" s="22">
        <f t="shared" si="24"/>
        <v>267859.20000000001</v>
      </c>
      <c r="W675" s="23"/>
      <c r="X675" s="24">
        <v>2017</v>
      </c>
      <c r="Y675" s="24"/>
      <c r="Z675" s="18"/>
      <c r="AA675" s="18"/>
      <c r="AB675" s="18"/>
      <c r="AC675" s="18"/>
      <c r="AD675" s="14"/>
      <c r="AE675" s="14"/>
      <c r="AF675" s="14"/>
      <c r="AG675" s="14"/>
      <c r="AH675" s="14"/>
      <c r="AI675" s="14"/>
      <c r="AJ675" s="14"/>
      <c r="AK675" s="14"/>
      <c r="AL675" s="14"/>
      <c r="AM675" s="14"/>
    </row>
    <row r="676" spans="1:39" ht="12.75" customHeight="1" x14ac:dyDescent="0.25">
      <c r="B676" s="58" t="s">
        <v>932</v>
      </c>
      <c r="C676" s="16" t="s">
        <v>31</v>
      </c>
      <c r="D676" s="89" t="s">
        <v>2329</v>
      </c>
      <c r="E676" s="145" t="s">
        <v>2331</v>
      </c>
      <c r="F676" s="150" t="s">
        <v>3308</v>
      </c>
      <c r="G676" s="52" t="s">
        <v>2333</v>
      </c>
      <c r="H676" s="20" t="s">
        <v>33</v>
      </c>
      <c r="I676" s="21">
        <v>0</v>
      </c>
      <c r="J676" s="16" t="s">
        <v>34</v>
      </c>
      <c r="K676" s="16" t="s">
        <v>44</v>
      </c>
      <c r="L676" s="17" t="s">
        <v>36</v>
      </c>
      <c r="M676" s="16" t="s">
        <v>37</v>
      </c>
      <c r="N676" s="16" t="s">
        <v>38</v>
      </c>
      <c r="O676" s="16" t="s">
        <v>39</v>
      </c>
      <c r="P676" s="16" t="s">
        <v>40</v>
      </c>
      <c r="Q676" s="55">
        <v>796</v>
      </c>
      <c r="R676" s="20" t="s">
        <v>42</v>
      </c>
      <c r="S676" s="16">
        <v>1</v>
      </c>
      <c r="T676" s="33">
        <v>216993</v>
      </c>
      <c r="U676" s="33">
        <f t="shared" si="23"/>
        <v>216993</v>
      </c>
      <c r="V676" s="22">
        <f t="shared" si="24"/>
        <v>243032.16000000003</v>
      </c>
      <c r="W676" s="23"/>
      <c r="X676" s="24">
        <v>2017</v>
      </c>
      <c r="Y676" s="24"/>
      <c r="Z676" s="18"/>
      <c r="AA676" s="18"/>
      <c r="AB676" s="18"/>
      <c r="AC676" s="18"/>
    </row>
    <row r="677" spans="1:39" ht="12.75" customHeight="1" x14ac:dyDescent="0.25">
      <c r="B677" s="58" t="s">
        <v>933</v>
      </c>
      <c r="C677" s="16" t="s">
        <v>31</v>
      </c>
      <c r="D677" s="89" t="s">
        <v>2330</v>
      </c>
      <c r="E677" s="145" t="s">
        <v>3331</v>
      </c>
      <c r="F677" s="151" t="s">
        <v>3309</v>
      </c>
      <c r="G677" s="91" t="s">
        <v>2334</v>
      </c>
      <c r="H677" s="20" t="s">
        <v>33</v>
      </c>
      <c r="I677" s="21">
        <v>0</v>
      </c>
      <c r="J677" s="16" t="s">
        <v>122</v>
      </c>
      <c r="K677" s="16" t="s">
        <v>37</v>
      </c>
      <c r="L677" s="17" t="s">
        <v>36</v>
      </c>
      <c r="M677" s="16" t="s">
        <v>37</v>
      </c>
      <c r="N677" s="16" t="s">
        <v>38</v>
      </c>
      <c r="O677" s="16" t="s">
        <v>39</v>
      </c>
      <c r="P677" s="16" t="s">
        <v>40</v>
      </c>
      <c r="Q677" s="55">
        <v>796</v>
      </c>
      <c r="R677" s="20" t="s">
        <v>42</v>
      </c>
      <c r="S677" s="16">
        <v>1</v>
      </c>
      <c r="T677" s="33">
        <v>101000</v>
      </c>
      <c r="U677" s="33">
        <f t="shared" si="23"/>
        <v>101000</v>
      </c>
      <c r="V677" s="22">
        <f t="shared" si="24"/>
        <v>113120.00000000001</v>
      </c>
      <c r="W677" s="23"/>
      <c r="X677" s="24">
        <v>2017</v>
      </c>
      <c r="Y677" s="24"/>
      <c r="Z677" s="18"/>
      <c r="AA677" s="18"/>
      <c r="AB677" s="18"/>
      <c r="AC677" s="18"/>
    </row>
    <row r="678" spans="1:39" ht="12.75" customHeight="1" x14ac:dyDescent="0.25">
      <c r="B678" s="58" t="s">
        <v>934</v>
      </c>
      <c r="C678" s="16" t="s">
        <v>31</v>
      </c>
      <c r="D678" s="89" t="s">
        <v>2316</v>
      </c>
      <c r="E678" s="145" t="s">
        <v>2318</v>
      </c>
      <c r="F678" s="152" t="s">
        <v>3306</v>
      </c>
      <c r="G678" s="50" t="s">
        <v>2335</v>
      </c>
      <c r="H678" s="20" t="s">
        <v>33</v>
      </c>
      <c r="I678" s="21">
        <v>0</v>
      </c>
      <c r="J678" s="16" t="s">
        <v>34</v>
      </c>
      <c r="K678" s="16" t="s">
        <v>44</v>
      </c>
      <c r="L678" s="17" t="s">
        <v>36</v>
      </c>
      <c r="M678" s="16" t="s">
        <v>37</v>
      </c>
      <c r="N678" s="16" t="s">
        <v>38</v>
      </c>
      <c r="O678" s="16" t="s">
        <v>39</v>
      </c>
      <c r="P678" s="16" t="s">
        <v>40</v>
      </c>
      <c r="Q678" s="55">
        <v>796</v>
      </c>
      <c r="R678" s="20" t="s">
        <v>42</v>
      </c>
      <c r="S678" s="16">
        <v>1</v>
      </c>
      <c r="T678" s="33">
        <v>38333</v>
      </c>
      <c r="U678" s="33">
        <f t="shared" si="23"/>
        <v>38333</v>
      </c>
      <c r="V678" s="22">
        <f t="shared" si="24"/>
        <v>42932.960000000006</v>
      </c>
      <c r="W678" s="23"/>
      <c r="X678" s="24">
        <v>2017</v>
      </c>
      <c r="Y678" s="24"/>
      <c r="Z678" s="18"/>
      <c r="AA678" s="18"/>
      <c r="AB678" s="18"/>
      <c r="AC678" s="18"/>
    </row>
    <row r="679" spans="1:39" s="15" customFormat="1" ht="12.75" customHeight="1" x14ac:dyDescent="0.25">
      <c r="A679" s="14"/>
      <c r="B679" s="58" t="s">
        <v>935</v>
      </c>
      <c r="C679" s="16" t="s">
        <v>31</v>
      </c>
      <c r="D679" s="89" t="s">
        <v>2337</v>
      </c>
      <c r="E679" s="145" t="s">
        <v>3332</v>
      </c>
      <c r="F679" s="149" t="s">
        <v>3310</v>
      </c>
      <c r="G679" s="50" t="s">
        <v>2346</v>
      </c>
      <c r="H679" s="63" t="s">
        <v>844</v>
      </c>
      <c r="I679" s="21">
        <v>0</v>
      </c>
      <c r="J679" s="16" t="s">
        <v>34</v>
      </c>
      <c r="K679" s="16" t="s">
        <v>44</v>
      </c>
      <c r="L679" s="17" t="s">
        <v>36</v>
      </c>
      <c r="M679" s="16" t="s">
        <v>37</v>
      </c>
      <c r="N679" s="16" t="s">
        <v>38</v>
      </c>
      <c r="O679" s="16" t="s">
        <v>39</v>
      </c>
      <c r="P679" s="16" t="s">
        <v>40</v>
      </c>
      <c r="Q679" s="55">
        <v>796</v>
      </c>
      <c r="R679" s="20" t="s">
        <v>42</v>
      </c>
      <c r="S679" s="16">
        <v>1</v>
      </c>
      <c r="T679" s="33">
        <v>6295632</v>
      </c>
      <c r="U679" s="33">
        <f t="shared" si="23"/>
        <v>6295632</v>
      </c>
      <c r="V679" s="22">
        <f t="shared" si="24"/>
        <v>7051107.8400000008</v>
      </c>
      <c r="W679" s="23"/>
      <c r="X679" s="24">
        <v>2017</v>
      </c>
      <c r="Y679" s="24"/>
      <c r="Z679" s="18"/>
      <c r="AA679" s="18"/>
      <c r="AB679" s="18"/>
      <c r="AC679" s="18"/>
      <c r="AD679" s="14"/>
      <c r="AE679" s="14"/>
      <c r="AF679" s="14"/>
      <c r="AG679" s="14"/>
      <c r="AH679" s="14"/>
      <c r="AI679" s="14"/>
      <c r="AJ679" s="14"/>
      <c r="AK679" s="14"/>
      <c r="AL679" s="14"/>
      <c r="AM679" s="14"/>
    </row>
    <row r="680" spans="1:39" ht="12.75" customHeight="1" x14ac:dyDescent="0.25">
      <c r="B680" s="58" t="s">
        <v>936</v>
      </c>
      <c r="C680" s="16" t="s">
        <v>31</v>
      </c>
      <c r="D680" s="89" t="s">
        <v>2338</v>
      </c>
      <c r="E680" s="145" t="s">
        <v>3332</v>
      </c>
      <c r="F680" s="150" t="s">
        <v>3311</v>
      </c>
      <c r="G680" s="50" t="s">
        <v>2347</v>
      </c>
      <c r="H680" s="63" t="s">
        <v>850</v>
      </c>
      <c r="I680" s="21">
        <v>0</v>
      </c>
      <c r="J680" s="16" t="s">
        <v>34</v>
      </c>
      <c r="K680" s="16" t="s">
        <v>44</v>
      </c>
      <c r="L680" s="17" t="s">
        <v>36</v>
      </c>
      <c r="M680" s="16" t="s">
        <v>37</v>
      </c>
      <c r="N680" s="16" t="s">
        <v>38</v>
      </c>
      <c r="O680" s="16" t="s">
        <v>39</v>
      </c>
      <c r="P680" s="16" t="s">
        <v>40</v>
      </c>
      <c r="Q680" s="55">
        <v>796</v>
      </c>
      <c r="R680" s="20" t="s">
        <v>42</v>
      </c>
      <c r="S680" s="16">
        <v>1</v>
      </c>
      <c r="T680" s="33">
        <v>19935118</v>
      </c>
      <c r="U680" s="33">
        <f t="shared" si="23"/>
        <v>19935118</v>
      </c>
      <c r="V680" s="22">
        <f t="shared" si="24"/>
        <v>22327332.160000004</v>
      </c>
      <c r="W680" s="23"/>
      <c r="X680" s="24">
        <v>2017</v>
      </c>
      <c r="Y680" s="24"/>
      <c r="Z680" s="18"/>
      <c r="AA680" s="18"/>
      <c r="AB680" s="18"/>
      <c r="AC680" s="18"/>
    </row>
    <row r="681" spans="1:39" ht="12.75" customHeight="1" x14ac:dyDescent="0.25">
      <c r="B681" s="58" t="s">
        <v>937</v>
      </c>
      <c r="C681" s="16" t="s">
        <v>31</v>
      </c>
      <c r="D681" s="89" t="s">
        <v>2339</v>
      </c>
      <c r="E681" s="145" t="s">
        <v>3333</v>
      </c>
      <c r="F681" s="153" t="s">
        <v>3312</v>
      </c>
      <c r="G681" s="75" t="s">
        <v>2348</v>
      </c>
      <c r="H681" s="63" t="s">
        <v>850</v>
      </c>
      <c r="I681" s="21">
        <v>0</v>
      </c>
      <c r="J681" s="16" t="s">
        <v>34</v>
      </c>
      <c r="K681" s="16" t="s">
        <v>44</v>
      </c>
      <c r="L681" s="17" t="s">
        <v>36</v>
      </c>
      <c r="M681" s="16" t="s">
        <v>37</v>
      </c>
      <c r="N681" s="16" t="s">
        <v>38</v>
      </c>
      <c r="O681" s="16" t="s">
        <v>39</v>
      </c>
      <c r="P681" s="16" t="s">
        <v>40</v>
      </c>
      <c r="Q681" s="55">
        <v>796</v>
      </c>
      <c r="R681" s="20" t="s">
        <v>42</v>
      </c>
      <c r="S681" s="16">
        <v>1</v>
      </c>
      <c r="T681" s="33">
        <v>13150809</v>
      </c>
      <c r="U681" s="33">
        <f t="shared" si="23"/>
        <v>13150809</v>
      </c>
      <c r="V681" s="22">
        <f t="shared" si="24"/>
        <v>14728906.080000002</v>
      </c>
      <c r="W681" s="23"/>
      <c r="X681" s="24">
        <v>2017</v>
      </c>
      <c r="Y681" s="24"/>
      <c r="Z681" s="18"/>
      <c r="AA681" s="18"/>
      <c r="AB681" s="18"/>
      <c r="AC681" s="18"/>
    </row>
    <row r="682" spans="1:39" ht="12.75" customHeight="1" x14ac:dyDescent="0.25">
      <c r="B682" s="58" t="s">
        <v>938</v>
      </c>
      <c r="C682" s="16" t="s">
        <v>31</v>
      </c>
      <c r="D682" s="89" t="s">
        <v>848</v>
      </c>
      <c r="E682" s="145" t="s">
        <v>3332</v>
      </c>
      <c r="F682" s="153" t="s">
        <v>3313</v>
      </c>
      <c r="G682" s="75" t="s">
        <v>2349</v>
      </c>
      <c r="H682" s="63" t="s">
        <v>850</v>
      </c>
      <c r="I682" s="21">
        <v>0</v>
      </c>
      <c r="J682" s="16" t="s">
        <v>34</v>
      </c>
      <c r="K682" s="16" t="s">
        <v>202</v>
      </c>
      <c r="L682" s="17" t="s">
        <v>36</v>
      </c>
      <c r="M682" s="16" t="s">
        <v>37</v>
      </c>
      <c r="N682" s="16" t="s">
        <v>38</v>
      </c>
      <c r="O682" s="16" t="s">
        <v>39</v>
      </c>
      <c r="P682" s="16" t="s">
        <v>40</v>
      </c>
      <c r="Q682" s="55">
        <v>796</v>
      </c>
      <c r="R682" s="20" t="s">
        <v>42</v>
      </c>
      <c r="S682" s="16">
        <v>2</v>
      </c>
      <c r="T682" s="33">
        <v>27084375</v>
      </c>
      <c r="U682" s="33">
        <f t="shared" si="23"/>
        <v>54168750</v>
      </c>
      <c r="V682" s="22">
        <f t="shared" si="24"/>
        <v>60669000.000000007</v>
      </c>
      <c r="W682" s="23"/>
      <c r="X682" s="24">
        <v>2017</v>
      </c>
      <c r="Y682" s="24"/>
      <c r="Z682" s="18"/>
      <c r="AA682" s="18"/>
      <c r="AB682" s="18"/>
      <c r="AC682" s="18"/>
    </row>
    <row r="683" spans="1:39" ht="12.75" customHeight="1" x14ac:dyDescent="0.25">
      <c r="B683" s="58" t="s">
        <v>939</v>
      </c>
      <c r="C683" s="16" t="s">
        <v>31</v>
      </c>
      <c r="D683" s="89" t="s">
        <v>3366</v>
      </c>
      <c r="E683" s="145" t="s">
        <v>3334</v>
      </c>
      <c r="F683" s="150" t="s">
        <v>3367</v>
      </c>
      <c r="G683" s="75" t="s">
        <v>2350</v>
      </c>
      <c r="H683" s="63" t="s">
        <v>844</v>
      </c>
      <c r="I683" s="21">
        <v>0</v>
      </c>
      <c r="J683" s="16" t="s">
        <v>34</v>
      </c>
      <c r="K683" s="16" t="s">
        <v>44</v>
      </c>
      <c r="L683" s="17" t="s">
        <v>36</v>
      </c>
      <c r="M683" s="16" t="s">
        <v>37</v>
      </c>
      <c r="N683" s="16" t="s">
        <v>38</v>
      </c>
      <c r="O683" s="16" t="s">
        <v>39</v>
      </c>
      <c r="P683" s="16" t="s">
        <v>40</v>
      </c>
      <c r="Q683" s="55">
        <v>796</v>
      </c>
      <c r="R683" s="20" t="s">
        <v>42</v>
      </c>
      <c r="S683" s="16">
        <v>1</v>
      </c>
      <c r="T683" s="33">
        <v>2500000</v>
      </c>
      <c r="U683" s="33">
        <f t="shared" si="23"/>
        <v>2500000</v>
      </c>
      <c r="V683" s="22">
        <f t="shared" si="24"/>
        <v>2800000.0000000005</v>
      </c>
      <c r="W683" s="23"/>
      <c r="X683" s="24">
        <v>2017</v>
      </c>
      <c r="Y683" s="24"/>
      <c r="Z683" s="18"/>
      <c r="AA683" s="18"/>
      <c r="AB683" s="18"/>
      <c r="AC683" s="18"/>
    </row>
    <row r="684" spans="1:39" ht="12.75" customHeight="1" x14ac:dyDescent="0.25">
      <c r="B684" s="58" t="s">
        <v>940</v>
      </c>
      <c r="C684" s="16" t="s">
        <v>31</v>
      </c>
      <c r="D684" s="89" t="s">
        <v>1683</v>
      </c>
      <c r="E684" s="145" t="s">
        <v>3336</v>
      </c>
      <c r="F684" s="150" t="s">
        <v>3335</v>
      </c>
      <c r="G684" s="75" t="s">
        <v>2351</v>
      </c>
      <c r="H684" s="20" t="s">
        <v>33</v>
      </c>
      <c r="I684" s="21">
        <v>0</v>
      </c>
      <c r="J684" s="16" t="s">
        <v>34</v>
      </c>
      <c r="K684" s="16" t="s">
        <v>44</v>
      </c>
      <c r="L684" s="17" t="s">
        <v>1025</v>
      </c>
      <c r="M684" s="16" t="s">
        <v>37</v>
      </c>
      <c r="N684" s="16" t="s">
        <v>38</v>
      </c>
      <c r="O684" s="16" t="s">
        <v>39</v>
      </c>
      <c r="P684" s="16" t="s">
        <v>40</v>
      </c>
      <c r="Q684" s="55">
        <v>796</v>
      </c>
      <c r="R684" s="20" t="s">
        <v>42</v>
      </c>
      <c r="S684" s="16">
        <v>1</v>
      </c>
      <c r="T684" s="33">
        <v>290000</v>
      </c>
      <c r="U684" s="33">
        <f t="shared" si="23"/>
        <v>290000</v>
      </c>
      <c r="V684" s="22">
        <f t="shared" si="24"/>
        <v>324800.00000000006</v>
      </c>
      <c r="W684" s="23"/>
      <c r="X684" s="24">
        <v>2017</v>
      </c>
      <c r="Y684" s="24"/>
      <c r="Z684" s="18"/>
      <c r="AA684" s="18"/>
      <c r="AB684" s="18"/>
      <c r="AC684" s="18"/>
    </row>
    <row r="685" spans="1:39" ht="12.75" customHeight="1" x14ac:dyDescent="0.25">
      <c r="B685" s="58" t="s">
        <v>942</v>
      </c>
      <c r="C685" s="16" t="s">
        <v>31</v>
      </c>
      <c r="D685" s="89" t="s">
        <v>2340</v>
      </c>
      <c r="E685" s="145" t="s">
        <v>3338</v>
      </c>
      <c r="F685" s="150" t="s">
        <v>3337</v>
      </c>
      <c r="G685" s="75" t="s">
        <v>2352</v>
      </c>
      <c r="H685" s="20" t="s">
        <v>33</v>
      </c>
      <c r="I685" s="21">
        <v>0</v>
      </c>
      <c r="J685" s="16" t="s">
        <v>34</v>
      </c>
      <c r="K685" s="16" t="s">
        <v>44</v>
      </c>
      <c r="L685" s="17" t="s">
        <v>36</v>
      </c>
      <c r="M685" s="16" t="s">
        <v>37</v>
      </c>
      <c r="N685" s="16" t="s">
        <v>38</v>
      </c>
      <c r="O685" s="16" t="s">
        <v>39</v>
      </c>
      <c r="P685" s="16" t="s">
        <v>40</v>
      </c>
      <c r="Q685" s="55">
        <v>796</v>
      </c>
      <c r="R685" s="20" t="s">
        <v>42</v>
      </c>
      <c r="S685" s="16">
        <v>1</v>
      </c>
      <c r="T685" s="33">
        <v>380000</v>
      </c>
      <c r="U685" s="33">
        <f t="shared" si="23"/>
        <v>380000</v>
      </c>
      <c r="V685" s="22">
        <f t="shared" si="24"/>
        <v>425600.00000000006</v>
      </c>
      <c r="W685" s="23"/>
      <c r="X685" s="24">
        <v>2017</v>
      </c>
      <c r="Y685" s="24"/>
      <c r="Z685" s="18"/>
      <c r="AA685" s="18"/>
      <c r="AB685" s="18"/>
      <c r="AC685" s="18"/>
    </row>
    <row r="686" spans="1:39" ht="12.75" customHeight="1" x14ac:dyDescent="0.25">
      <c r="B686" s="58" t="s">
        <v>943</v>
      </c>
      <c r="C686" s="16" t="s">
        <v>31</v>
      </c>
      <c r="D686" s="89" t="s">
        <v>2341</v>
      </c>
      <c r="E686" s="145" t="s">
        <v>3340</v>
      </c>
      <c r="F686" s="153" t="s">
        <v>3339</v>
      </c>
      <c r="G686" s="75" t="s">
        <v>2353</v>
      </c>
      <c r="H686" s="20" t="s">
        <v>33</v>
      </c>
      <c r="I686" s="21">
        <v>0</v>
      </c>
      <c r="J686" s="16" t="s">
        <v>34</v>
      </c>
      <c r="K686" s="16" t="s">
        <v>44</v>
      </c>
      <c r="L686" s="17" t="s">
        <v>36</v>
      </c>
      <c r="M686" s="16" t="s">
        <v>37</v>
      </c>
      <c r="N686" s="16" t="s">
        <v>38</v>
      </c>
      <c r="O686" s="16" t="s">
        <v>39</v>
      </c>
      <c r="P686" s="16" t="s">
        <v>40</v>
      </c>
      <c r="Q686" s="55">
        <v>796</v>
      </c>
      <c r="R686" s="20" t="s">
        <v>42</v>
      </c>
      <c r="S686" s="16">
        <v>1</v>
      </c>
      <c r="T686" s="33">
        <v>320000</v>
      </c>
      <c r="U686" s="33">
        <f t="shared" si="23"/>
        <v>320000</v>
      </c>
      <c r="V686" s="22">
        <f t="shared" si="24"/>
        <v>358400.00000000006</v>
      </c>
      <c r="W686" s="23"/>
      <c r="X686" s="24">
        <v>2017</v>
      </c>
      <c r="Y686" s="24"/>
      <c r="Z686" s="18"/>
      <c r="AA686" s="18"/>
      <c r="AB686" s="18"/>
      <c r="AC686" s="18"/>
    </row>
    <row r="687" spans="1:39" ht="12.75" customHeight="1" x14ac:dyDescent="0.25">
      <c r="B687" s="58" t="s">
        <v>944</v>
      </c>
      <c r="C687" s="16" t="s">
        <v>31</v>
      </c>
      <c r="D687" s="89" t="s">
        <v>2341</v>
      </c>
      <c r="E687" s="145" t="s">
        <v>3368</v>
      </c>
      <c r="F687" s="150" t="s">
        <v>3314</v>
      </c>
      <c r="G687" s="75" t="s">
        <v>2354</v>
      </c>
      <c r="H687" s="20" t="s">
        <v>33</v>
      </c>
      <c r="I687" s="21">
        <v>0</v>
      </c>
      <c r="J687" s="16" t="s">
        <v>122</v>
      </c>
      <c r="K687" s="16" t="s">
        <v>37</v>
      </c>
      <c r="L687" s="17" t="s">
        <v>36</v>
      </c>
      <c r="M687" s="16" t="s">
        <v>37</v>
      </c>
      <c r="N687" s="16" t="s">
        <v>38</v>
      </c>
      <c r="O687" s="16" t="s">
        <v>39</v>
      </c>
      <c r="P687" s="16" t="s">
        <v>40</v>
      </c>
      <c r="Q687" s="55">
        <v>796</v>
      </c>
      <c r="R687" s="20" t="s">
        <v>42</v>
      </c>
      <c r="S687" s="16">
        <v>1</v>
      </c>
      <c r="T687" s="33">
        <v>250000</v>
      </c>
      <c r="U687" s="33">
        <f t="shared" si="23"/>
        <v>250000</v>
      </c>
      <c r="V687" s="22">
        <f t="shared" si="24"/>
        <v>280000</v>
      </c>
      <c r="W687" s="23"/>
      <c r="X687" s="24">
        <v>2017</v>
      </c>
      <c r="Y687" s="24"/>
      <c r="Z687" s="18"/>
      <c r="AA687" s="18"/>
      <c r="AB687" s="18"/>
      <c r="AC687" s="18"/>
    </row>
    <row r="688" spans="1:39" ht="12.75" customHeight="1" x14ac:dyDescent="0.25">
      <c r="B688" s="58" t="s">
        <v>945</v>
      </c>
      <c r="C688" s="16" t="s">
        <v>31</v>
      </c>
      <c r="D688" s="89" t="s">
        <v>2342</v>
      </c>
      <c r="E688" s="145" t="s">
        <v>858</v>
      </c>
      <c r="F688" s="154" t="s">
        <v>3315</v>
      </c>
      <c r="G688" s="75" t="s">
        <v>2355</v>
      </c>
      <c r="H688" s="20" t="s">
        <v>33</v>
      </c>
      <c r="I688" s="21">
        <v>0</v>
      </c>
      <c r="J688" s="16" t="s">
        <v>34</v>
      </c>
      <c r="K688" s="16" t="s">
        <v>44</v>
      </c>
      <c r="L688" s="17" t="s">
        <v>36</v>
      </c>
      <c r="M688" s="16" t="s">
        <v>37</v>
      </c>
      <c r="N688" s="16" t="s">
        <v>38</v>
      </c>
      <c r="O688" s="16" t="s">
        <v>39</v>
      </c>
      <c r="P688" s="16" t="s">
        <v>40</v>
      </c>
      <c r="Q688" s="55">
        <v>796</v>
      </c>
      <c r="R688" s="20" t="s">
        <v>42</v>
      </c>
      <c r="S688" s="16">
        <v>1</v>
      </c>
      <c r="T688" s="33">
        <v>480000</v>
      </c>
      <c r="U688" s="33">
        <f t="shared" si="23"/>
        <v>480000</v>
      </c>
      <c r="V688" s="22">
        <f t="shared" si="24"/>
        <v>537600</v>
      </c>
      <c r="W688" s="23"/>
      <c r="X688" s="24">
        <v>2017</v>
      </c>
      <c r="Y688" s="24"/>
      <c r="Z688" s="18"/>
      <c r="AA688" s="18"/>
      <c r="AB688" s="18"/>
      <c r="AC688" s="18"/>
    </row>
    <row r="689" spans="1:39" ht="12.75" customHeight="1" x14ac:dyDescent="0.25">
      <c r="B689" s="58" t="s">
        <v>946</v>
      </c>
      <c r="C689" s="16" t="s">
        <v>31</v>
      </c>
      <c r="D689" s="89" t="s">
        <v>2342</v>
      </c>
      <c r="E689" s="145" t="s">
        <v>858</v>
      </c>
      <c r="F689" s="154" t="s">
        <v>3315</v>
      </c>
      <c r="G689" s="75" t="s">
        <v>2356</v>
      </c>
      <c r="H689" s="20" t="s">
        <v>33</v>
      </c>
      <c r="I689" s="21">
        <v>0</v>
      </c>
      <c r="J689" s="16" t="s">
        <v>34</v>
      </c>
      <c r="K689" s="16" t="s">
        <v>44</v>
      </c>
      <c r="L689" s="17" t="s">
        <v>36</v>
      </c>
      <c r="M689" s="16" t="s">
        <v>37</v>
      </c>
      <c r="N689" s="16" t="s">
        <v>38</v>
      </c>
      <c r="O689" s="16" t="s">
        <v>39</v>
      </c>
      <c r="P689" s="16" t="s">
        <v>40</v>
      </c>
      <c r="Q689" s="55">
        <v>796</v>
      </c>
      <c r="R689" s="20" t="s">
        <v>42</v>
      </c>
      <c r="S689" s="16">
        <v>1</v>
      </c>
      <c r="T689" s="33">
        <v>750000</v>
      </c>
      <c r="U689" s="33">
        <f t="shared" si="23"/>
        <v>750000</v>
      </c>
      <c r="V689" s="22">
        <f t="shared" si="24"/>
        <v>840000.00000000012</v>
      </c>
      <c r="W689" s="23"/>
      <c r="X689" s="24">
        <v>2017</v>
      </c>
      <c r="Y689" s="24"/>
      <c r="Z689" s="18"/>
      <c r="AA689" s="18"/>
      <c r="AB689" s="18"/>
      <c r="AC689" s="18"/>
    </row>
    <row r="690" spans="1:39" s="15" customFormat="1" ht="12.75" customHeight="1" x14ac:dyDescent="0.25">
      <c r="A690" s="14"/>
      <c r="B690" s="58" t="s">
        <v>947</v>
      </c>
      <c r="C690" s="16" t="s">
        <v>31</v>
      </c>
      <c r="D690" s="89" t="s">
        <v>2436</v>
      </c>
      <c r="E690" s="146" t="s">
        <v>2437</v>
      </c>
      <c r="F690" s="154" t="s">
        <v>3316</v>
      </c>
      <c r="G690" s="75" t="s">
        <v>2357</v>
      </c>
      <c r="H690" s="63" t="s">
        <v>844</v>
      </c>
      <c r="I690" s="21">
        <v>0</v>
      </c>
      <c r="J690" s="16" t="s">
        <v>34</v>
      </c>
      <c r="K690" s="16" t="s">
        <v>44</v>
      </c>
      <c r="L690" s="17" t="s">
        <v>1025</v>
      </c>
      <c r="M690" s="16" t="s">
        <v>37</v>
      </c>
      <c r="N690" s="16" t="s">
        <v>38</v>
      </c>
      <c r="O690" s="16" t="s">
        <v>39</v>
      </c>
      <c r="P690" s="16" t="s">
        <v>40</v>
      </c>
      <c r="Q690" s="55">
        <v>113</v>
      </c>
      <c r="R690" s="17" t="s">
        <v>133</v>
      </c>
      <c r="S690" s="16">
        <v>250</v>
      </c>
      <c r="T690" s="33">
        <v>15000</v>
      </c>
      <c r="U690" s="33">
        <f t="shared" si="23"/>
        <v>3750000</v>
      </c>
      <c r="V690" s="22">
        <f t="shared" si="24"/>
        <v>4200000</v>
      </c>
      <c r="W690" s="23"/>
      <c r="X690" s="24">
        <v>2017</v>
      </c>
      <c r="Y690" s="24"/>
      <c r="Z690" s="18"/>
      <c r="AA690" s="18"/>
      <c r="AB690" s="18"/>
      <c r="AC690" s="18"/>
      <c r="AD690" s="14"/>
      <c r="AE690" s="14"/>
      <c r="AF690" s="14"/>
      <c r="AG690" s="14"/>
      <c r="AH690" s="14"/>
      <c r="AI690" s="14"/>
      <c r="AJ690" s="14"/>
      <c r="AK690" s="14"/>
      <c r="AL690" s="14"/>
      <c r="AM690" s="14"/>
    </row>
    <row r="691" spans="1:39" ht="12.75" customHeight="1" x14ac:dyDescent="0.25">
      <c r="B691" s="58" t="s">
        <v>948</v>
      </c>
      <c r="C691" s="16" t="s">
        <v>31</v>
      </c>
      <c r="D691" s="89" t="s">
        <v>2343</v>
      </c>
      <c r="E691" s="145" t="s">
        <v>2296</v>
      </c>
      <c r="F691" s="154" t="s">
        <v>3341</v>
      </c>
      <c r="G691" s="75" t="s">
        <v>2448</v>
      </c>
      <c r="H691" s="63" t="s">
        <v>844</v>
      </c>
      <c r="I691" s="21">
        <v>0</v>
      </c>
      <c r="J691" s="16" t="s">
        <v>34</v>
      </c>
      <c r="K691" s="16" t="s">
        <v>44</v>
      </c>
      <c r="L691" s="17" t="s">
        <v>36</v>
      </c>
      <c r="M691" s="16" t="s">
        <v>37</v>
      </c>
      <c r="N691" s="16" t="s">
        <v>38</v>
      </c>
      <c r="O691" s="16" t="s">
        <v>39</v>
      </c>
      <c r="P691" s="16" t="s">
        <v>40</v>
      </c>
      <c r="Q691" s="55">
        <v>796</v>
      </c>
      <c r="R691" s="20" t="s">
        <v>42</v>
      </c>
      <c r="S691" s="16">
        <v>1</v>
      </c>
      <c r="T691" s="33">
        <v>6000000</v>
      </c>
      <c r="U691" s="33">
        <f t="shared" si="23"/>
        <v>6000000</v>
      </c>
      <c r="V691" s="22">
        <f t="shared" si="24"/>
        <v>6720000.0000000009</v>
      </c>
      <c r="W691" s="23"/>
      <c r="X691" s="24">
        <v>2017</v>
      </c>
      <c r="Y691" s="24"/>
      <c r="Z691" s="18"/>
      <c r="AA691" s="18"/>
      <c r="AB691" s="18"/>
      <c r="AC691" s="18"/>
    </row>
    <row r="692" spans="1:39" ht="12.75" customHeight="1" x14ac:dyDescent="0.25">
      <c r="B692" s="58" t="s">
        <v>949</v>
      </c>
      <c r="C692" s="16" t="s">
        <v>31</v>
      </c>
      <c r="D692" s="89" t="s">
        <v>2344</v>
      </c>
      <c r="E692" s="145" t="s">
        <v>3342</v>
      </c>
      <c r="F692" s="153" t="s">
        <v>3317</v>
      </c>
      <c r="G692" s="75" t="s">
        <v>2410</v>
      </c>
      <c r="H692" s="63" t="s">
        <v>844</v>
      </c>
      <c r="I692" s="21">
        <v>0</v>
      </c>
      <c r="J692" s="16" t="s">
        <v>122</v>
      </c>
      <c r="K692" s="16" t="s">
        <v>37</v>
      </c>
      <c r="L692" s="17" t="s">
        <v>36</v>
      </c>
      <c r="M692" s="16" t="s">
        <v>37</v>
      </c>
      <c r="N692" s="16" t="s">
        <v>38</v>
      </c>
      <c r="O692" s="16" t="s">
        <v>39</v>
      </c>
      <c r="P692" s="16" t="s">
        <v>40</v>
      </c>
      <c r="Q692" s="55">
        <v>796</v>
      </c>
      <c r="R692" s="20" t="s">
        <v>42</v>
      </c>
      <c r="S692" s="16">
        <v>1</v>
      </c>
      <c r="T692" s="33">
        <v>4000000</v>
      </c>
      <c r="U692" s="33">
        <f t="shared" si="23"/>
        <v>4000000</v>
      </c>
      <c r="V692" s="22">
        <f t="shared" si="24"/>
        <v>4480000</v>
      </c>
      <c r="W692" s="23"/>
      <c r="X692" s="24">
        <v>2017</v>
      </c>
      <c r="Y692" s="24"/>
      <c r="Z692" s="18"/>
      <c r="AA692" s="18"/>
      <c r="AB692" s="18"/>
      <c r="AC692" s="18"/>
    </row>
    <row r="693" spans="1:39" ht="12.75" customHeight="1" x14ac:dyDescent="0.25">
      <c r="B693" s="58" t="s">
        <v>950</v>
      </c>
      <c r="C693" s="16" t="s">
        <v>31</v>
      </c>
      <c r="D693" s="89" t="s">
        <v>2345</v>
      </c>
      <c r="E693" s="145" t="s">
        <v>3343</v>
      </c>
      <c r="F693" s="149" t="s">
        <v>3344</v>
      </c>
      <c r="G693" s="50" t="s">
        <v>2358</v>
      </c>
      <c r="H693" s="20" t="s">
        <v>33</v>
      </c>
      <c r="I693" s="21">
        <v>0</v>
      </c>
      <c r="J693" s="16" t="s">
        <v>34</v>
      </c>
      <c r="K693" s="16" t="s">
        <v>44</v>
      </c>
      <c r="L693" s="17" t="s">
        <v>36</v>
      </c>
      <c r="M693" s="16" t="s">
        <v>37</v>
      </c>
      <c r="N693" s="16" t="s">
        <v>38</v>
      </c>
      <c r="O693" s="16" t="s">
        <v>39</v>
      </c>
      <c r="P693" s="16" t="s">
        <v>40</v>
      </c>
      <c r="Q693" s="55">
        <v>796</v>
      </c>
      <c r="R693" s="20" t="s">
        <v>42</v>
      </c>
      <c r="S693" s="16">
        <v>15</v>
      </c>
      <c r="T693" s="33">
        <v>50000</v>
      </c>
      <c r="U693" s="33">
        <f t="shared" si="23"/>
        <v>750000</v>
      </c>
      <c r="V693" s="22">
        <f t="shared" si="24"/>
        <v>840000.00000000012</v>
      </c>
      <c r="W693" s="23"/>
      <c r="X693" s="24">
        <v>2017</v>
      </c>
      <c r="Y693" s="24"/>
      <c r="Z693" s="18"/>
      <c r="AA693" s="18"/>
      <c r="AB693" s="18"/>
      <c r="AC693" s="18"/>
    </row>
    <row r="694" spans="1:39" s="15" customFormat="1" ht="12.75" customHeight="1" x14ac:dyDescent="0.25">
      <c r="A694" s="14"/>
      <c r="B694" s="58" t="s">
        <v>953</v>
      </c>
      <c r="C694" s="16" t="s">
        <v>31</v>
      </c>
      <c r="D694" s="55" t="s">
        <v>2328</v>
      </c>
      <c r="E694" s="145" t="s">
        <v>3349</v>
      </c>
      <c r="F694" s="150" t="s">
        <v>3318</v>
      </c>
      <c r="G694" s="108" t="s">
        <v>2332</v>
      </c>
      <c r="H694" s="20" t="s">
        <v>33</v>
      </c>
      <c r="I694" s="21">
        <v>0</v>
      </c>
      <c r="J694" s="16" t="s">
        <v>34</v>
      </c>
      <c r="K694" s="16" t="s">
        <v>44</v>
      </c>
      <c r="L694" s="17" t="s">
        <v>36</v>
      </c>
      <c r="M694" s="16" t="s">
        <v>37</v>
      </c>
      <c r="N694" s="16" t="s">
        <v>38</v>
      </c>
      <c r="O694" s="16" t="s">
        <v>39</v>
      </c>
      <c r="P694" s="16" t="s">
        <v>40</v>
      </c>
      <c r="Q694" s="55">
        <v>796</v>
      </c>
      <c r="R694" s="20" t="s">
        <v>42</v>
      </c>
      <c r="S694" s="16">
        <v>3</v>
      </c>
      <c r="T694" s="33">
        <v>239160</v>
      </c>
      <c r="U694" s="33">
        <f t="shared" si="23"/>
        <v>717480</v>
      </c>
      <c r="V694" s="22">
        <f t="shared" si="24"/>
        <v>803577.60000000009</v>
      </c>
      <c r="W694" s="23"/>
      <c r="X694" s="24">
        <v>2017</v>
      </c>
      <c r="Y694" s="24"/>
      <c r="Z694" s="18"/>
      <c r="AA694" s="18"/>
      <c r="AB694" s="18"/>
      <c r="AC694" s="18"/>
      <c r="AD694" s="14"/>
      <c r="AE694" s="14"/>
      <c r="AF694" s="14"/>
      <c r="AG694" s="14"/>
      <c r="AH694" s="14"/>
      <c r="AI694" s="14"/>
      <c r="AJ694" s="14"/>
      <c r="AK694" s="14"/>
      <c r="AL694" s="14"/>
      <c r="AM694" s="14"/>
    </row>
    <row r="695" spans="1:39" ht="12.75" customHeight="1" x14ac:dyDescent="0.25">
      <c r="B695" s="58" t="s">
        <v>954</v>
      </c>
      <c r="C695" s="16" t="s">
        <v>31</v>
      </c>
      <c r="D695" s="55" t="s">
        <v>2329</v>
      </c>
      <c r="E695" s="145" t="s">
        <v>2331</v>
      </c>
      <c r="F695" s="150" t="s">
        <v>3308</v>
      </c>
      <c r="G695" s="52" t="s">
        <v>2360</v>
      </c>
      <c r="H695" s="20" t="s">
        <v>33</v>
      </c>
      <c r="I695" s="21">
        <v>0</v>
      </c>
      <c r="J695" s="16" t="s">
        <v>122</v>
      </c>
      <c r="K695" s="16" t="s">
        <v>37</v>
      </c>
      <c r="L695" s="17" t="s">
        <v>36</v>
      </c>
      <c r="M695" s="16" t="s">
        <v>37</v>
      </c>
      <c r="N695" s="16" t="s">
        <v>38</v>
      </c>
      <c r="O695" s="16" t="s">
        <v>39</v>
      </c>
      <c r="P695" s="16" t="s">
        <v>40</v>
      </c>
      <c r="Q695" s="55">
        <v>796</v>
      </c>
      <c r="R695" s="20" t="s">
        <v>42</v>
      </c>
      <c r="S695" s="16">
        <v>3</v>
      </c>
      <c r="T695" s="33">
        <v>216993</v>
      </c>
      <c r="U695" s="33">
        <f t="shared" si="23"/>
        <v>650979</v>
      </c>
      <c r="V695" s="22">
        <f t="shared" si="24"/>
        <v>729096.4800000001</v>
      </c>
      <c r="W695" s="23"/>
      <c r="X695" s="24">
        <v>2017</v>
      </c>
      <c r="Y695" s="24"/>
      <c r="Z695" s="18"/>
      <c r="AA695" s="18"/>
      <c r="AB695" s="18"/>
      <c r="AC695" s="18"/>
    </row>
    <row r="696" spans="1:39" ht="12.75" customHeight="1" x14ac:dyDescent="0.25">
      <c r="B696" s="58" t="s">
        <v>955</v>
      </c>
      <c r="C696" s="16" t="s">
        <v>31</v>
      </c>
      <c r="D696" s="55" t="s">
        <v>2330</v>
      </c>
      <c r="E696" s="145" t="s">
        <v>3331</v>
      </c>
      <c r="F696" s="151" t="s">
        <v>3309</v>
      </c>
      <c r="G696" s="91" t="s">
        <v>2361</v>
      </c>
      <c r="H696" s="20" t="s">
        <v>33</v>
      </c>
      <c r="I696" s="21">
        <v>0</v>
      </c>
      <c r="J696" s="16" t="s">
        <v>34</v>
      </c>
      <c r="K696" s="16" t="s">
        <v>44</v>
      </c>
      <c r="L696" s="17" t="s">
        <v>36</v>
      </c>
      <c r="M696" s="16" t="s">
        <v>37</v>
      </c>
      <c r="N696" s="16" t="s">
        <v>38</v>
      </c>
      <c r="O696" s="16" t="s">
        <v>39</v>
      </c>
      <c r="P696" s="16" t="s">
        <v>40</v>
      </c>
      <c r="Q696" s="55">
        <v>796</v>
      </c>
      <c r="R696" s="20" t="s">
        <v>42</v>
      </c>
      <c r="S696" s="16">
        <v>3</v>
      </c>
      <c r="T696" s="33">
        <v>101000</v>
      </c>
      <c r="U696" s="33">
        <v>0</v>
      </c>
      <c r="V696" s="22">
        <v>0</v>
      </c>
      <c r="W696" s="23"/>
      <c r="X696" s="24">
        <v>2017</v>
      </c>
      <c r="Y696" s="24"/>
      <c r="Z696" s="18"/>
      <c r="AA696" s="18"/>
      <c r="AB696" s="18"/>
      <c r="AC696" s="18"/>
    </row>
    <row r="697" spans="1:39" ht="12.75" customHeight="1" x14ac:dyDescent="0.25">
      <c r="B697" s="19" t="s">
        <v>3440</v>
      </c>
      <c r="C697" s="16" t="s">
        <v>31</v>
      </c>
      <c r="D697" s="55" t="s">
        <v>2330</v>
      </c>
      <c r="E697" s="145" t="s">
        <v>3331</v>
      </c>
      <c r="F697" s="151" t="s">
        <v>3309</v>
      </c>
      <c r="G697" s="91" t="s">
        <v>2361</v>
      </c>
      <c r="H697" s="20" t="s">
        <v>33</v>
      </c>
      <c r="I697" s="21">
        <v>0</v>
      </c>
      <c r="J697" s="16" t="s">
        <v>34</v>
      </c>
      <c r="K697" s="16" t="s">
        <v>44</v>
      </c>
      <c r="L697" s="17" t="s">
        <v>36</v>
      </c>
      <c r="M697" s="16" t="s">
        <v>37</v>
      </c>
      <c r="N697" s="16" t="s">
        <v>38</v>
      </c>
      <c r="O697" s="16" t="s">
        <v>39</v>
      </c>
      <c r="P697" s="16" t="s">
        <v>40</v>
      </c>
      <c r="Q697" s="55">
        <v>796</v>
      </c>
      <c r="R697" s="20" t="s">
        <v>42</v>
      </c>
      <c r="S697" s="16">
        <v>3</v>
      </c>
      <c r="T697" s="33">
        <v>101000</v>
      </c>
      <c r="U697" s="33">
        <v>0</v>
      </c>
      <c r="V697" s="22">
        <v>0</v>
      </c>
      <c r="W697" s="23"/>
      <c r="X697" s="24">
        <v>2017</v>
      </c>
      <c r="Y697" s="157" t="s">
        <v>3373</v>
      </c>
      <c r="Z697" s="18"/>
      <c r="AA697" s="18"/>
      <c r="AB697" s="18"/>
      <c r="AC697" s="18"/>
    </row>
    <row r="698" spans="1:39" ht="12.75" customHeight="1" x14ac:dyDescent="0.25">
      <c r="B698" s="58" t="s">
        <v>958</v>
      </c>
      <c r="C698" s="16" t="s">
        <v>31</v>
      </c>
      <c r="D698" s="55" t="s">
        <v>978</v>
      </c>
      <c r="E698" s="145" t="s">
        <v>3345</v>
      </c>
      <c r="F698" s="152" t="s">
        <v>3319</v>
      </c>
      <c r="G698" s="108" t="s">
        <v>2364</v>
      </c>
      <c r="H698" s="20" t="s">
        <v>33</v>
      </c>
      <c r="I698" s="21">
        <v>0</v>
      </c>
      <c r="J698" s="16" t="s">
        <v>34</v>
      </c>
      <c r="K698" s="16" t="s">
        <v>44</v>
      </c>
      <c r="L698" s="17" t="s">
        <v>36</v>
      </c>
      <c r="M698" s="16" t="s">
        <v>37</v>
      </c>
      <c r="N698" s="16" t="s">
        <v>38</v>
      </c>
      <c r="O698" s="16" t="s">
        <v>39</v>
      </c>
      <c r="P698" s="16" t="s">
        <v>40</v>
      </c>
      <c r="Q698" s="55">
        <v>839</v>
      </c>
      <c r="R698" s="96" t="s">
        <v>49</v>
      </c>
      <c r="S698" s="16">
        <v>2</v>
      </c>
      <c r="T698" s="33">
        <v>50000</v>
      </c>
      <c r="U698" s="33">
        <f t="shared" si="23"/>
        <v>100000</v>
      </c>
      <c r="V698" s="22">
        <f t="shared" si="24"/>
        <v>112000.00000000001</v>
      </c>
      <c r="W698" s="23"/>
      <c r="X698" s="24">
        <v>2017</v>
      </c>
      <c r="Y698" s="24"/>
      <c r="Z698" s="18"/>
      <c r="AA698" s="18"/>
      <c r="AB698" s="18"/>
      <c r="AC698" s="18"/>
    </row>
    <row r="699" spans="1:39" ht="12.75" customHeight="1" x14ac:dyDescent="0.25">
      <c r="B699" s="58" t="s">
        <v>961</v>
      </c>
      <c r="C699" s="16" t="s">
        <v>31</v>
      </c>
      <c r="D699" s="55" t="s">
        <v>903</v>
      </c>
      <c r="E699" s="145" t="s">
        <v>883</v>
      </c>
      <c r="F699" s="151" t="s">
        <v>3320</v>
      </c>
      <c r="G699" s="108" t="s">
        <v>2362</v>
      </c>
      <c r="H699" s="20" t="s">
        <v>33</v>
      </c>
      <c r="I699" s="21">
        <v>0</v>
      </c>
      <c r="J699" s="16" t="s">
        <v>122</v>
      </c>
      <c r="K699" s="16" t="s">
        <v>37</v>
      </c>
      <c r="L699" s="17" t="s">
        <v>36</v>
      </c>
      <c r="M699" s="16" t="s">
        <v>37</v>
      </c>
      <c r="N699" s="16" t="s">
        <v>38</v>
      </c>
      <c r="O699" s="16" t="s">
        <v>39</v>
      </c>
      <c r="P699" s="16" t="s">
        <v>40</v>
      </c>
      <c r="Q699" s="55">
        <v>796</v>
      </c>
      <c r="R699" s="20" t="s">
        <v>42</v>
      </c>
      <c r="S699" s="16">
        <v>1</v>
      </c>
      <c r="T699" s="33">
        <v>5767</v>
      </c>
      <c r="U699" s="33"/>
      <c r="V699" s="22">
        <f t="shared" si="24"/>
        <v>0</v>
      </c>
      <c r="W699" s="23"/>
      <c r="X699" s="24">
        <v>2017</v>
      </c>
      <c r="Y699" s="24"/>
      <c r="Z699" s="18"/>
      <c r="AA699" s="18"/>
      <c r="AB699" s="18"/>
      <c r="AC699" s="18"/>
    </row>
    <row r="700" spans="1:39" ht="12.75" customHeight="1" x14ac:dyDescent="0.25">
      <c r="B700" s="19" t="s">
        <v>3441</v>
      </c>
      <c r="C700" s="16" t="s">
        <v>31</v>
      </c>
      <c r="D700" s="55" t="s">
        <v>903</v>
      </c>
      <c r="E700" s="145" t="s">
        <v>883</v>
      </c>
      <c r="F700" s="151" t="s">
        <v>3320</v>
      </c>
      <c r="G700" s="108" t="s">
        <v>2362</v>
      </c>
      <c r="H700" s="20" t="s">
        <v>33</v>
      </c>
      <c r="I700" s="21">
        <v>0</v>
      </c>
      <c r="J700" s="16" t="s">
        <v>122</v>
      </c>
      <c r="K700" s="16" t="s">
        <v>37</v>
      </c>
      <c r="L700" s="17" t="s">
        <v>36</v>
      </c>
      <c r="M700" s="16" t="s">
        <v>37</v>
      </c>
      <c r="N700" s="16" t="s">
        <v>38</v>
      </c>
      <c r="O700" s="16" t="s">
        <v>39</v>
      </c>
      <c r="P700" s="16" t="s">
        <v>40</v>
      </c>
      <c r="Q700" s="55">
        <v>796</v>
      </c>
      <c r="R700" s="20" t="s">
        <v>42</v>
      </c>
      <c r="S700" s="16">
        <v>1</v>
      </c>
      <c r="T700" s="33">
        <v>5767</v>
      </c>
      <c r="U700" s="33">
        <v>0</v>
      </c>
      <c r="V700" s="22">
        <v>0</v>
      </c>
      <c r="W700" s="23"/>
      <c r="X700" s="24">
        <v>2017</v>
      </c>
      <c r="Y700" s="157" t="s">
        <v>3373</v>
      </c>
      <c r="Z700" s="18"/>
      <c r="AA700" s="18"/>
      <c r="AB700" s="18"/>
      <c r="AC700" s="18"/>
    </row>
    <row r="701" spans="1:39" ht="12.75" customHeight="1" x14ac:dyDescent="0.25">
      <c r="B701" s="58" t="s">
        <v>964</v>
      </c>
      <c r="C701" s="16" t="s">
        <v>31</v>
      </c>
      <c r="D701" s="55" t="s">
        <v>2316</v>
      </c>
      <c r="E701" s="145" t="s">
        <v>2250</v>
      </c>
      <c r="F701" s="152" t="s">
        <v>3346</v>
      </c>
      <c r="G701" s="108" t="s">
        <v>2449</v>
      </c>
      <c r="H701" s="20" t="s">
        <v>33</v>
      </c>
      <c r="I701" s="21">
        <v>0</v>
      </c>
      <c r="J701" s="16" t="s">
        <v>34</v>
      </c>
      <c r="K701" s="16" t="s">
        <v>44</v>
      </c>
      <c r="L701" s="17" t="s">
        <v>36</v>
      </c>
      <c r="M701" s="16" t="s">
        <v>37</v>
      </c>
      <c r="N701" s="16" t="s">
        <v>38</v>
      </c>
      <c r="O701" s="16" t="s">
        <v>39</v>
      </c>
      <c r="P701" s="16" t="s">
        <v>40</v>
      </c>
      <c r="Q701" s="55">
        <v>796</v>
      </c>
      <c r="R701" s="20" t="s">
        <v>42</v>
      </c>
      <c r="S701" s="16">
        <v>3</v>
      </c>
      <c r="T701" s="33">
        <v>38333</v>
      </c>
      <c r="U701" s="33">
        <v>0</v>
      </c>
      <c r="V701" s="22">
        <v>0</v>
      </c>
      <c r="W701" s="23"/>
      <c r="X701" s="24">
        <v>2017</v>
      </c>
      <c r="Y701" s="24"/>
      <c r="Z701" s="18"/>
      <c r="AA701" s="18"/>
      <c r="AB701" s="18"/>
      <c r="AC701" s="18"/>
    </row>
    <row r="702" spans="1:39" ht="12.75" customHeight="1" x14ac:dyDescent="0.25">
      <c r="B702" s="19" t="s">
        <v>3442</v>
      </c>
      <c r="C702" s="16" t="s">
        <v>31</v>
      </c>
      <c r="D702" s="55" t="s">
        <v>2316</v>
      </c>
      <c r="E702" s="145" t="s">
        <v>2250</v>
      </c>
      <c r="F702" s="152" t="s">
        <v>3346</v>
      </c>
      <c r="G702" s="108" t="s">
        <v>2449</v>
      </c>
      <c r="H702" s="20" t="s">
        <v>33</v>
      </c>
      <c r="I702" s="21">
        <v>0</v>
      </c>
      <c r="J702" s="16" t="s">
        <v>34</v>
      </c>
      <c r="K702" s="16" t="s">
        <v>44</v>
      </c>
      <c r="L702" s="17" t="s">
        <v>36</v>
      </c>
      <c r="M702" s="16" t="s">
        <v>37</v>
      </c>
      <c r="N702" s="16" t="s">
        <v>38</v>
      </c>
      <c r="O702" s="16" t="s">
        <v>39</v>
      </c>
      <c r="P702" s="16" t="s">
        <v>40</v>
      </c>
      <c r="Q702" s="55">
        <v>796</v>
      </c>
      <c r="R702" s="20" t="s">
        <v>42</v>
      </c>
      <c r="S702" s="16">
        <v>3</v>
      </c>
      <c r="T702" s="33">
        <v>38333</v>
      </c>
      <c r="U702" s="33">
        <v>0</v>
      </c>
      <c r="V702" s="22">
        <v>0</v>
      </c>
      <c r="W702" s="23"/>
      <c r="X702" s="24">
        <v>2017</v>
      </c>
      <c r="Y702" s="157" t="s">
        <v>3373</v>
      </c>
      <c r="Z702" s="18"/>
      <c r="AA702" s="18"/>
      <c r="AB702" s="18"/>
      <c r="AC702" s="18"/>
    </row>
    <row r="703" spans="1:39" ht="12.75" customHeight="1" x14ac:dyDescent="0.25">
      <c r="B703" s="58" t="s">
        <v>965</v>
      </c>
      <c r="C703" s="16" t="s">
        <v>31</v>
      </c>
      <c r="D703" s="55" t="s">
        <v>2359</v>
      </c>
      <c r="E703" s="145" t="s">
        <v>3348</v>
      </c>
      <c r="F703" s="152" t="s">
        <v>3347</v>
      </c>
      <c r="G703" s="108" t="s">
        <v>2363</v>
      </c>
      <c r="H703" s="20" t="s">
        <v>33</v>
      </c>
      <c r="I703" s="21">
        <v>0</v>
      </c>
      <c r="J703" s="16" t="s">
        <v>34</v>
      </c>
      <c r="K703" s="16" t="s">
        <v>44</v>
      </c>
      <c r="L703" s="17" t="s">
        <v>36</v>
      </c>
      <c r="M703" s="16" t="s">
        <v>37</v>
      </c>
      <c r="N703" s="16" t="s">
        <v>38</v>
      </c>
      <c r="O703" s="16" t="s">
        <v>39</v>
      </c>
      <c r="P703" s="16" t="s">
        <v>40</v>
      </c>
      <c r="Q703" s="55">
        <v>796</v>
      </c>
      <c r="R703" s="20" t="s">
        <v>42</v>
      </c>
      <c r="S703" s="16">
        <v>2</v>
      </c>
      <c r="T703" s="33">
        <v>44233</v>
      </c>
      <c r="U703" s="33">
        <v>0</v>
      </c>
      <c r="V703" s="22">
        <v>0</v>
      </c>
      <c r="W703" s="23"/>
      <c r="X703" s="24">
        <v>2017</v>
      </c>
      <c r="Y703" s="24"/>
      <c r="Z703" s="18"/>
      <c r="AA703" s="18"/>
      <c r="AB703" s="18"/>
      <c r="AC703" s="18"/>
    </row>
    <row r="704" spans="1:39" ht="12.75" customHeight="1" x14ac:dyDescent="0.25">
      <c r="B704" s="19" t="s">
        <v>3443</v>
      </c>
      <c r="C704" s="16" t="s">
        <v>31</v>
      </c>
      <c r="D704" s="55" t="s">
        <v>2359</v>
      </c>
      <c r="E704" s="145" t="s">
        <v>3348</v>
      </c>
      <c r="F704" s="152" t="s">
        <v>3347</v>
      </c>
      <c r="G704" s="108" t="s">
        <v>2363</v>
      </c>
      <c r="H704" s="20" t="s">
        <v>33</v>
      </c>
      <c r="I704" s="21">
        <v>0</v>
      </c>
      <c r="J704" s="16" t="s">
        <v>34</v>
      </c>
      <c r="K704" s="16" t="s">
        <v>44</v>
      </c>
      <c r="L704" s="17" t="s">
        <v>36</v>
      </c>
      <c r="M704" s="16" t="s">
        <v>37</v>
      </c>
      <c r="N704" s="16" t="s">
        <v>38</v>
      </c>
      <c r="O704" s="16" t="s">
        <v>39</v>
      </c>
      <c r="P704" s="16" t="s">
        <v>40</v>
      </c>
      <c r="Q704" s="55">
        <v>796</v>
      </c>
      <c r="R704" s="20" t="s">
        <v>42</v>
      </c>
      <c r="S704" s="16">
        <v>2</v>
      </c>
      <c r="T704" s="33">
        <v>44233</v>
      </c>
      <c r="U704" s="33">
        <v>0</v>
      </c>
      <c r="V704" s="22">
        <f t="shared" ref="V704" si="27">U704*1.12</f>
        <v>0</v>
      </c>
      <c r="W704" s="23"/>
      <c r="X704" s="24">
        <v>2017</v>
      </c>
      <c r="Y704" s="157" t="s">
        <v>3373</v>
      </c>
      <c r="Z704" s="18"/>
      <c r="AA704" s="18"/>
      <c r="AB704" s="18"/>
      <c r="AC704" s="18"/>
    </row>
    <row r="705" spans="1:39" s="15" customFormat="1" ht="12.75" customHeight="1" x14ac:dyDescent="0.25">
      <c r="A705" s="14"/>
      <c r="B705" s="58" t="s">
        <v>967</v>
      </c>
      <c r="C705" s="16" t="s">
        <v>31</v>
      </c>
      <c r="D705" s="55" t="s">
        <v>2261</v>
      </c>
      <c r="E705" s="145" t="s">
        <v>2367</v>
      </c>
      <c r="F705" s="155" t="s">
        <v>3272</v>
      </c>
      <c r="G705" s="50" t="s">
        <v>2369</v>
      </c>
      <c r="H705" s="20" t="s">
        <v>33</v>
      </c>
      <c r="I705" s="21">
        <v>0</v>
      </c>
      <c r="J705" s="16" t="s">
        <v>122</v>
      </c>
      <c r="K705" s="16" t="s">
        <v>37</v>
      </c>
      <c r="L705" s="17" t="s">
        <v>36</v>
      </c>
      <c r="M705" s="16" t="s">
        <v>37</v>
      </c>
      <c r="N705" s="16" t="s">
        <v>38</v>
      </c>
      <c r="O705" s="16" t="s">
        <v>39</v>
      </c>
      <c r="P705" s="16" t="s">
        <v>40</v>
      </c>
      <c r="Q705" s="55">
        <v>796</v>
      </c>
      <c r="R705" s="20" t="s">
        <v>42</v>
      </c>
      <c r="S705" s="16">
        <v>2</v>
      </c>
      <c r="T705" s="33">
        <v>37943</v>
      </c>
      <c r="U705" s="33">
        <f t="shared" si="23"/>
        <v>75886</v>
      </c>
      <c r="V705" s="22">
        <f t="shared" si="24"/>
        <v>84992.320000000007</v>
      </c>
      <c r="W705" s="23"/>
      <c r="X705" s="24">
        <v>2017</v>
      </c>
      <c r="Y705" s="24"/>
      <c r="Z705" s="18"/>
      <c r="AA705" s="18"/>
      <c r="AB705" s="18"/>
      <c r="AC705" s="18"/>
      <c r="AD705" s="14"/>
      <c r="AE705" s="14"/>
      <c r="AF705" s="14"/>
      <c r="AG705" s="14"/>
      <c r="AH705" s="14"/>
      <c r="AI705" s="14"/>
      <c r="AJ705" s="14"/>
      <c r="AK705" s="14"/>
      <c r="AL705" s="14"/>
      <c r="AM705" s="14"/>
    </row>
    <row r="706" spans="1:39" ht="12.75" customHeight="1" x14ac:dyDescent="0.25">
      <c r="B706" s="58" t="s">
        <v>968</v>
      </c>
      <c r="C706" s="16" t="s">
        <v>31</v>
      </c>
      <c r="D706" s="55" t="s">
        <v>2328</v>
      </c>
      <c r="E706" s="145" t="s">
        <v>3349</v>
      </c>
      <c r="F706" s="149" t="s">
        <v>3318</v>
      </c>
      <c r="G706" s="50" t="s">
        <v>2370</v>
      </c>
      <c r="H706" s="20" t="s">
        <v>33</v>
      </c>
      <c r="I706" s="21">
        <v>0</v>
      </c>
      <c r="J706" s="16" t="s">
        <v>34</v>
      </c>
      <c r="K706" s="16" t="s">
        <v>44</v>
      </c>
      <c r="L706" s="17" t="s">
        <v>36</v>
      </c>
      <c r="M706" s="16" t="s">
        <v>37</v>
      </c>
      <c r="N706" s="16" t="s">
        <v>38</v>
      </c>
      <c r="O706" s="16" t="s">
        <v>39</v>
      </c>
      <c r="P706" s="16" t="s">
        <v>40</v>
      </c>
      <c r="Q706" s="55">
        <v>796</v>
      </c>
      <c r="R706" s="20" t="s">
        <v>42</v>
      </c>
      <c r="S706" s="16">
        <v>2</v>
      </c>
      <c r="T706" s="33">
        <v>254201</v>
      </c>
      <c r="U706" s="33">
        <f t="shared" si="23"/>
        <v>508402</v>
      </c>
      <c r="V706" s="22">
        <f t="shared" si="24"/>
        <v>569410.24000000011</v>
      </c>
      <c r="W706" s="23"/>
      <c r="X706" s="24">
        <v>2017</v>
      </c>
      <c r="Y706" s="24"/>
      <c r="Z706" s="18"/>
      <c r="AA706" s="18"/>
      <c r="AB706" s="18"/>
      <c r="AC706" s="18"/>
    </row>
    <row r="707" spans="1:39" ht="12.75" customHeight="1" x14ac:dyDescent="0.25">
      <c r="B707" s="58" t="s">
        <v>970</v>
      </c>
      <c r="C707" s="16" t="s">
        <v>31</v>
      </c>
      <c r="D707" s="55" t="s">
        <v>2365</v>
      </c>
      <c r="E707" s="145" t="s">
        <v>3351</v>
      </c>
      <c r="F707" s="155" t="s">
        <v>3350</v>
      </c>
      <c r="G707" s="75" t="s">
        <v>2371</v>
      </c>
      <c r="H707" s="20" t="s">
        <v>33</v>
      </c>
      <c r="I707" s="21">
        <v>0</v>
      </c>
      <c r="J707" s="16" t="s">
        <v>34</v>
      </c>
      <c r="K707" s="16" t="s">
        <v>44</v>
      </c>
      <c r="L707" s="17" t="s">
        <v>36</v>
      </c>
      <c r="M707" s="16" t="s">
        <v>37</v>
      </c>
      <c r="N707" s="16" t="s">
        <v>38</v>
      </c>
      <c r="O707" s="16" t="s">
        <v>39</v>
      </c>
      <c r="P707" s="16" t="s">
        <v>40</v>
      </c>
      <c r="Q707" s="55">
        <v>796</v>
      </c>
      <c r="R707" s="20" t="s">
        <v>42</v>
      </c>
      <c r="S707" s="16">
        <v>2</v>
      </c>
      <c r="T707" s="33">
        <v>36267</v>
      </c>
      <c r="U707" s="33">
        <v>0</v>
      </c>
      <c r="V707" s="22">
        <f t="shared" si="24"/>
        <v>0</v>
      </c>
      <c r="W707" s="23"/>
      <c r="X707" s="24">
        <v>2017</v>
      </c>
      <c r="Y707" s="24"/>
      <c r="Z707" s="18"/>
      <c r="AA707" s="18"/>
      <c r="AB707" s="18"/>
      <c r="AC707" s="18"/>
    </row>
    <row r="708" spans="1:39" ht="12.75" customHeight="1" x14ac:dyDescent="0.25">
      <c r="B708" s="19" t="s">
        <v>3444</v>
      </c>
      <c r="C708" s="16" t="s">
        <v>31</v>
      </c>
      <c r="D708" s="55" t="s">
        <v>2365</v>
      </c>
      <c r="E708" s="145" t="s">
        <v>3351</v>
      </c>
      <c r="F708" s="155" t="s">
        <v>3350</v>
      </c>
      <c r="G708" s="75" t="s">
        <v>2371</v>
      </c>
      <c r="H708" s="20" t="s">
        <v>33</v>
      </c>
      <c r="I708" s="21">
        <v>0</v>
      </c>
      <c r="J708" s="16" t="s">
        <v>34</v>
      </c>
      <c r="K708" s="16" t="s">
        <v>44</v>
      </c>
      <c r="L708" s="17" t="s">
        <v>36</v>
      </c>
      <c r="M708" s="16" t="s">
        <v>37</v>
      </c>
      <c r="N708" s="16" t="s">
        <v>38</v>
      </c>
      <c r="O708" s="16" t="s">
        <v>39</v>
      </c>
      <c r="P708" s="16" t="s">
        <v>40</v>
      </c>
      <c r="Q708" s="55">
        <v>796</v>
      </c>
      <c r="R708" s="20" t="s">
        <v>42</v>
      </c>
      <c r="S708" s="16">
        <v>2</v>
      </c>
      <c r="T708" s="33">
        <v>36267</v>
      </c>
      <c r="U708" s="33">
        <v>0</v>
      </c>
      <c r="V708" s="22">
        <f t="shared" ref="V708" si="28">U708*1.12</f>
        <v>0</v>
      </c>
      <c r="W708" s="23"/>
      <c r="X708" s="24">
        <v>2017</v>
      </c>
      <c r="Y708" s="157" t="s">
        <v>3373</v>
      </c>
      <c r="Z708" s="18"/>
      <c r="AA708" s="18"/>
      <c r="AB708" s="18"/>
      <c r="AC708" s="18"/>
    </row>
    <row r="709" spans="1:39" ht="12.75" customHeight="1" x14ac:dyDescent="0.25">
      <c r="B709" s="58" t="s">
        <v>971</v>
      </c>
      <c r="C709" s="16" t="s">
        <v>31</v>
      </c>
      <c r="D709" s="55" t="s">
        <v>2316</v>
      </c>
      <c r="E709" s="145" t="s">
        <v>2318</v>
      </c>
      <c r="F709" s="155" t="s">
        <v>3306</v>
      </c>
      <c r="G709" s="50" t="s">
        <v>2335</v>
      </c>
      <c r="H709" s="20" t="s">
        <v>33</v>
      </c>
      <c r="I709" s="21">
        <v>0</v>
      </c>
      <c r="J709" s="16" t="s">
        <v>122</v>
      </c>
      <c r="K709" s="16" t="s">
        <v>37</v>
      </c>
      <c r="L709" s="17" t="s">
        <v>36</v>
      </c>
      <c r="M709" s="16" t="s">
        <v>37</v>
      </c>
      <c r="N709" s="16" t="s">
        <v>38</v>
      </c>
      <c r="O709" s="16" t="s">
        <v>39</v>
      </c>
      <c r="P709" s="16" t="s">
        <v>40</v>
      </c>
      <c r="Q709" s="55">
        <v>796</v>
      </c>
      <c r="R709" s="20" t="s">
        <v>42</v>
      </c>
      <c r="S709" s="16">
        <v>2</v>
      </c>
      <c r="T709" s="33">
        <v>38333</v>
      </c>
      <c r="U709" s="33">
        <v>0</v>
      </c>
      <c r="V709" s="22">
        <f t="shared" si="24"/>
        <v>0</v>
      </c>
      <c r="W709" s="23"/>
      <c r="X709" s="24">
        <v>2017</v>
      </c>
      <c r="Y709" s="24"/>
      <c r="Z709" s="18"/>
      <c r="AA709" s="18"/>
      <c r="AB709" s="18"/>
      <c r="AC709" s="18"/>
    </row>
    <row r="710" spans="1:39" ht="12.75" customHeight="1" x14ac:dyDescent="0.25">
      <c r="B710" s="19" t="s">
        <v>3445</v>
      </c>
      <c r="C710" s="16" t="s">
        <v>31</v>
      </c>
      <c r="D710" s="55" t="s">
        <v>2316</v>
      </c>
      <c r="E710" s="145" t="s">
        <v>2318</v>
      </c>
      <c r="F710" s="155" t="s">
        <v>3306</v>
      </c>
      <c r="G710" s="50" t="s">
        <v>2335</v>
      </c>
      <c r="H710" s="20" t="s">
        <v>33</v>
      </c>
      <c r="I710" s="21">
        <v>0</v>
      </c>
      <c r="J710" s="16" t="s">
        <v>122</v>
      </c>
      <c r="K710" s="16" t="s">
        <v>37</v>
      </c>
      <c r="L710" s="17" t="s">
        <v>36</v>
      </c>
      <c r="M710" s="16" t="s">
        <v>37</v>
      </c>
      <c r="N710" s="16" t="s">
        <v>38</v>
      </c>
      <c r="O710" s="16" t="s">
        <v>39</v>
      </c>
      <c r="P710" s="16" t="s">
        <v>40</v>
      </c>
      <c r="Q710" s="55">
        <v>796</v>
      </c>
      <c r="R710" s="20" t="s">
        <v>42</v>
      </c>
      <c r="S710" s="16">
        <v>2</v>
      </c>
      <c r="T710" s="33">
        <v>38333</v>
      </c>
      <c r="U710" s="33">
        <v>0</v>
      </c>
      <c r="V710" s="22">
        <f t="shared" ref="V710" si="29">U710*1.12</f>
        <v>0</v>
      </c>
      <c r="W710" s="23"/>
      <c r="X710" s="24">
        <v>2017</v>
      </c>
      <c r="Y710" s="157" t="s">
        <v>3373</v>
      </c>
      <c r="Z710" s="18"/>
      <c r="AA710" s="18"/>
      <c r="AB710" s="18"/>
      <c r="AC710" s="18"/>
    </row>
    <row r="711" spans="1:39" ht="12.75" customHeight="1" x14ac:dyDescent="0.25">
      <c r="B711" s="58" t="s">
        <v>973</v>
      </c>
      <c r="C711" s="16" t="s">
        <v>31</v>
      </c>
      <c r="D711" s="55" t="s">
        <v>2366</v>
      </c>
      <c r="E711" s="145" t="s">
        <v>3348</v>
      </c>
      <c r="F711" s="155" t="s">
        <v>3352</v>
      </c>
      <c r="G711" s="53" t="s">
        <v>2368</v>
      </c>
      <c r="H711" s="20" t="s">
        <v>33</v>
      </c>
      <c r="I711" s="21">
        <v>0</v>
      </c>
      <c r="J711" s="16" t="s">
        <v>34</v>
      </c>
      <c r="K711" s="16" t="s">
        <v>44</v>
      </c>
      <c r="L711" s="17" t="s">
        <v>36</v>
      </c>
      <c r="M711" s="16" t="s">
        <v>37</v>
      </c>
      <c r="N711" s="16" t="s">
        <v>38</v>
      </c>
      <c r="O711" s="16" t="s">
        <v>39</v>
      </c>
      <c r="P711" s="16" t="s">
        <v>40</v>
      </c>
      <c r="Q711" s="55">
        <v>796</v>
      </c>
      <c r="R711" s="20" t="s">
        <v>42</v>
      </c>
      <c r="S711" s="16">
        <v>1</v>
      </c>
      <c r="T711" s="33">
        <v>36733</v>
      </c>
      <c r="U711" s="33">
        <v>0</v>
      </c>
      <c r="V711" s="22">
        <f t="shared" si="24"/>
        <v>0</v>
      </c>
      <c r="W711" s="23"/>
      <c r="X711" s="24">
        <v>2017</v>
      </c>
      <c r="Y711" s="24"/>
      <c r="Z711" s="18"/>
      <c r="AA711" s="18"/>
      <c r="AB711" s="18"/>
      <c r="AC711" s="18"/>
    </row>
    <row r="712" spans="1:39" ht="12.75" customHeight="1" x14ac:dyDescent="0.25">
      <c r="B712" s="19" t="s">
        <v>3446</v>
      </c>
      <c r="C712" s="16" t="s">
        <v>31</v>
      </c>
      <c r="D712" s="55" t="s">
        <v>2366</v>
      </c>
      <c r="E712" s="145" t="s">
        <v>3348</v>
      </c>
      <c r="F712" s="155" t="s">
        <v>3352</v>
      </c>
      <c r="G712" s="53" t="s">
        <v>2368</v>
      </c>
      <c r="H712" s="20" t="s">
        <v>33</v>
      </c>
      <c r="I712" s="21">
        <v>0</v>
      </c>
      <c r="J712" s="16" t="s">
        <v>34</v>
      </c>
      <c r="K712" s="16" t="s">
        <v>44</v>
      </c>
      <c r="L712" s="17" t="s">
        <v>36</v>
      </c>
      <c r="M712" s="16" t="s">
        <v>37</v>
      </c>
      <c r="N712" s="16" t="s">
        <v>38</v>
      </c>
      <c r="O712" s="16" t="s">
        <v>39</v>
      </c>
      <c r="P712" s="16" t="s">
        <v>40</v>
      </c>
      <c r="Q712" s="55">
        <v>796</v>
      </c>
      <c r="R712" s="20" t="s">
        <v>42</v>
      </c>
      <c r="S712" s="16">
        <v>1</v>
      </c>
      <c r="T712" s="33">
        <v>36733</v>
      </c>
      <c r="U712" s="33">
        <v>0</v>
      </c>
      <c r="V712" s="22">
        <f t="shared" ref="V712" si="30">U712*1.12</f>
        <v>0</v>
      </c>
      <c r="W712" s="23"/>
      <c r="X712" s="24">
        <v>2017</v>
      </c>
      <c r="Y712" s="157" t="s">
        <v>3373</v>
      </c>
      <c r="Z712" s="18"/>
      <c r="AA712" s="18"/>
      <c r="AB712" s="18"/>
      <c r="AC712" s="18"/>
    </row>
    <row r="713" spans="1:39" ht="12.75" customHeight="1" x14ac:dyDescent="0.25">
      <c r="B713" s="58" t="s">
        <v>974</v>
      </c>
      <c r="C713" s="16" t="s">
        <v>31</v>
      </c>
      <c r="D713" s="55" t="s">
        <v>910</v>
      </c>
      <c r="E713" s="145" t="s">
        <v>3348</v>
      </c>
      <c r="F713" s="155" t="s">
        <v>3353</v>
      </c>
      <c r="G713" s="75" t="s">
        <v>911</v>
      </c>
      <c r="H713" s="20" t="s">
        <v>33</v>
      </c>
      <c r="I713" s="21">
        <v>0</v>
      </c>
      <c r="J713" s="16" t="s">
        <v>34</v>
      </c>
      <c r="K713" s="16" t="s">
        <v>44</v>
      </c>
      <c r="L713" s="17" t="s">
        <v>36</v>
      </c>
      <c r="M713" s="16" t="s">
        <v>37</v>
      </c>
      <c r="N713" s="16" t="s">
        <v>38</v>
      </c>
      <c r="O713" s="16" t="s">
        <v>39</v>
      </c>
      <c r="P713" s="16" t="s">
        <v>40</v>
      </c>
      <c r="Q713" s="55">
        <v>796</v>
      </c>
      <c r="R713" s="20" t="s">
        <v>42</v>
      </c>
      <c r="S713" s="16">
        <v>2</v>
      </c>
      <c r="T713" s="33">
        <v>29400</v>
      </c>
      <c r="U713" s="33">
        <f t="shared" si="23"/>
        <v>58800</v>
      </c>
      <c r="V713" s="22">
        <f t="shared" si="24"/>
        <v>65856</v>
      </c>
      <c r="W713" s="23"/>
      <c r="X713" s="24">
        <v>2017</v>
      </c>
      <c r="Y713" s="24"/>
      <c r="Z713" s="18"/>
      <c r="AA713" s="18"/>
      <c r="AB713" s="18"/>
      <c r="AC713" s="18"/>
    </row>
    <row r="714" spans="1:39" ht="12.75" customHeight="1" x14ac:dyDescent="0.25">
      <c r="B714" s="58" t="s">
        <v>976</v>
      </c>
      <c r="C714" s="16" t="s">
        <v>31</v>
      </c>
      <c r="D714" s="55" t="s">
        <v>910</v>
      </c>
      <c r="E714" s="145" t="s">
        <v>3348</v>
      </c>
      <c r="F714" s="155" t="s">
        <v>3353</v>
      </c>
      <c r="G714" s="75" t="s">
        <v>911</v>
      </c>
      <c r="H714" s="20" t="s">
        <v>33</v>
      </c>
      <c r="I714" s="21">
        <v>0</v>
      </c>
      <c r="J714" s="16" t="s">
        <v>122</v>
      </c>
      <c r="K714" s="16" t="s">
        <v>37</v>
      </c>
      <c r="L714" s="17" t="s">
        <v>36</v>
      </c>
      <c r="M714" s="16" t="s">
        <v>37</v>
      </c>
      <c r="N714" s="16" t="s">
        <v>38</v>
      </c>
      <c r="O714" s="16" t="s">
        <v>39</v>
      </c>
      <c r="P714" s="16" t="s">
        <v>40</v>
      </c>
      <c r="Q714" s="55">
        <v>796</v>
      </c>
      <c r="R714" s="20" t="s">
        <v>42</v>
      </c>
      <c r="S714" s="16">
        <v>1</v>
      </c>
      <c r="T714" s="33">
        <v>27533</v>
      </c>
      <c r="U714" s="33">
        <f t="shared" si="23"/>
        <v>27533</v>
      </c>
      <c r="V714" s="22">
        <f t="shared" si="24"/>
        <v>30836.960000000003</v>
      </c>
      <c r="W714" s="23"/>
      <c r="X714" s="24">
        <v>2017</v>
      </c>
      <c r="Y714" s="24"/>
      <c r="Z714" s="18"/>
      <c r="AA714" s="18"/>
      <c r="AB714" s="18"/>
      <c r="AC714" s="18"/>
    </row>
    <row r="715" spans="1:39" s="15" customFormat="1" ht="12.75" customHeight="1" x14ac:dyDescent="0.25">
      <c r="A715" s="14"/>
      <c r="B715" s="58" t="s">
        <v>977</v>
      </c>
      <c r="C715" s="16" t="s">
        <v>31</v>
      </c>
      <c r="D715" s="55" t="s">
        <v>2330</v>
      </c>
      <c r="E715" s="145" t="s">
        <v>3331</v>
      </c>
      <c r="F715" s="149" t="s">
        <v>3309</v>
      </c>
      <c r="G715" s="50" t="s">
        <v>2372</v>
      </c>
      <c r="H715" s="20" t="s">
        <v>33</v>
      </c>
      <c r="I715" s="21">
        <v>0</v>
      </c>
      <c r="J715" s="16" t="s">
        <v>34</v>
      </c>
      <c r="K715" s="16" t="s">
        <v>44</v>
      </c>
      <c r="L715" s="17" t="s">
        <v>36</v>
      </c>
      <c r="M715" s="16" t="s">
        <v>37</v>
      </c>
      <c r="N715" s="16" t="s">
        <v>38</v>
      </c>
      <c r="O715" s="16" t="s">
        <v>39</v>
      </c>
      <c r="P715" s="16" t="s">
        <v>40</v>
      </c>
      <c r="Q715" s="20" t="s">
        <v>41</v>
      </c>
      <c r="R715" s="20" t="s">
        <v>42</v>
      </c>
      <c r="S715" s="16">
        <v>1</v>
      </c>
      <c r="T715" s="33">
        <v>159706</v>
      </c>
      <c r="U715" s="33">
        <f t="shared" si="23"/>
        <v>159706</v>
      </c>
      <c r="V715" s="22">
        <f t="shared" si="24"/>
        <v>178870.72000000003</v>
      </c>
      <c r="W715" s="23"/>
      <c r="X715" s="24">
        <v>2017</v>
      </c>
      <c r="Y715" s="24"/>
      <c r="Z715" s="18"/>
      <c r="AA715" s="18"/>
      <c r="AB715" s="18"/>
      <c r="AC715" s="18"/>
      <c r="AD715" s="14"/>
      <c r="AE715" s="14"/>
      <c r="AF715" s="14"/>
      <c r="AG715" s="14"/>
      <c r="AH715" s="14"/>
      <c r="AI715" s="14"/>
      <c r="AJ715" s="14"/>
      <c r="AK715" s="14"/>
      <c r="AL715" s="14"/>
      <c r="AM715" s="14"/>
    </row>
    <row r="716" spans="1:39" ht="12.75" customHeight="1" x14ac:dyDescent="0.25">
      <c r="B716" s="58" t="s">
        <v>979</v>
      </c>
      <c r="C716" s="16" t="s">
        <v>31</v>
      </c>
      <c r="D716" s="55" t="s">
        <v>2330</v>
      </c>
      <c r="E716" s="145" t="s">
        <v>3331</v>
      </c>
      <c r="F716" s="149" t="s">
        <v>3309</v>
      </c>
      <c r="G716" s="50" t="s">
        <v>2373</v>
      </c>
      <c r="H716" s="20" t="s">
        <v>33</v>
      </c>
      <c r="I716" s="21">
        <v>0</v>
      </c>
      <c r="J716" s="16" t="s">
        <v>34</v>
      </c>
      <c r="K716" s="16" t="s">
        <v>44</v>
      </c>
      <c r="L716" s="17" t="s">
        <v>36</v>
      </c>
      <c r="M716" s="16" t="s">
        <v>37</v>
      </c>
      <c r="N716" s="16" t="s">
        <v>38</v>
      </c>
      <c r="O716" s="16" t="s">
        <v>39</v>
      </c>
      <c r="P716" s="16" t="s">
        <v>40</v>
      </c>
      <c r="Q716" s="20" t="s">
        <v>41</v>
      </c>
      <c r="R716" s="20" t="s">
        <v>42</v>
      </c>
      <c r="S716" s="16">
        <v>2</v>
      </c>
      <c r="T716" s="33">
        <v>48895</v>
      </c>
      <c r="U716" s="33">
        <f t="shared" si="23"/>
        <v>97790</v>
      </c>
      <c r="V716" s="22">
        <f t="shared" si="24"/>
        <v>109524.80000000002</v>
      </c>
      <c r="W716" s="23"/>
      <c r="X716" s="24">
        <v>2017</v>
      </c>
      <c r="Y716" s="24"/>
      <c r="Z716" s="18"/>
      <c r="AA716" s="18"/>
      <c r="AB716" s="18"/>
      <c r="AC716" s="18"/>
    </row>
    <row r="717" spans="1:39" s="15" customFormat="1" ht="12.75" customHeight="1" x14ac:dyDescent="0.25">
      <c r="A717" s="14"/>
      <c r="B717" s="58" t="s">
        <v>980</v>
      </c>
      <c r="C717" s="16" t="s">
        <v>31</v>
      </c>
      <c r="D717" s="55" t="s">
        <v>2374</v>
      </c>
      <c r="E717" s="145" t="s">
        <v>2375</v>
      </c>
      <c r="F717" s="155" t="s">
        <v>3321</v>
      </c>
      <c r="G717" s="50" t="s">
        <v>2376</v>
      </c>
      <c r="H717" s="20" t="s">
        <v>33</v>
      </c>
      <c r="I717" s="21">
        <v>0</v>
      </c>
      <c r="J717" s="16" t="s">
        <v>122</v>
      </c>
      <c r="K717" s="16" t="s">
        <v>37</v>
      </c>
      <c r="L717" s="17" t="s">
        <v>1025</v>
      </c>
      <c r="M717" s="16" t="s">
        <v>37</v>
      </c>
      <c r="N717" s="16" t="s">
        <v>38</v>
      </c>
      <c r="O717" s="16" t="s">
        <v>39</v>
      </c>
      <c r="P717" s="16" t="s">
        <v>40</v>
      </c>
      <c r="Q717" s="20" t="s">
        <v>41</v>
      </c>
      <c r="R717" s="20" t="s">
        <v>42</v>
      </c>
      <c r="S717" s="16">
        <v>80</v>
      </c>
      <c r="T717" s="33">
        <v>5500</v>
      </c>
      <c r="U717" s="33">
        <f t="shared" si="23"/>
        <v>440000</v>
      </c>
      <c r="V717" s="22">
        <f t="shared" si="24"/>
        <v>492800.00000000006</v>
      </c>
      <c r="W717" s="23"/>
      <c r="X717" s="24">
        <v>2017</v>
      </c>
      <c r="Y717" s="24"/>
      <c r="Z717" s="18"/>
      <c r="AA717" s="18"/>
      <c r="AB717" s="18"/>
      <c r="AC717" s="18"/>
      <c r="AD717" s="14"/>
      <c r="AE717" s="14"/>
      <c r="AF717" s="14"/>
      <c r="AG717" s="14"/>
      <c r="AH717" s="14"/>
      <c r="AI717" s="14"/>
      <c r="AJ717" s="14"/>
      <c r="AK717" s="14"/>
      <c r="AL717" s="14"/>
      <c r="AM717" s="14"/>
    </row>
    <row r="718" spans="1:39" s="15" customFormat="1" ht="12.75" customHeight="1" x14ac:dyDescent="0.25">
      <c r="A718" s="14"/>
      <c r="B718" s="58" t="s">
        <v>981</v>
      </c>
      <c r="C718" s="16" t="s">
        <v>31</v>
      </c>
      <c r="D718" s="55" t="s">
        <v>2438</v>
      </c>
      <c r="E718" s="145" t="s">
        <v>3354</v>
      </c>
      <c r="F718" s="155" t="s">
        <v>2481</v>
      </c>
      <c r="G718" s="50" t="s">
        <v>2478</v>
      </c>
      <c r="H718" s="20" t="s">
        <v>33</v>
      </c>
      <c r="I718" s="21">
        <v>0</v>
      </c>
      <c r="J718" s="16" t="s">
        <v>34</v>
      </c>
      <c r="K718" s="16" t="s">
        <v>44</v>
      </c>
      <c r="L718" s="17" t="s">
        <v>972</v>
      </c>
      <c r="M718" s="16" t="s">
        <v>37</v>
      </c>
      <c r="N718" s="16" t="s">
        <v>38</v>
      </c>
      <c r="O718" s="16" t="s">
        <v>39</v>
      </c>
      <c r="P718" s="16" t="s">
        <v>40</v>
      </c>
      <c r="Q718" s="20" t="s">
        <v>41</v>
      </c>
      <c r="R718" s="20" t="s">
        <v>42</v>
      </c>
      <c r="S718" s="16">
        <v>80</v>
      </c>
      <c r="T718" s="33">
        <v>3967.5</v>
      </c>
      <c r="U718" s="33">
        <f t="shared" si="23"/>
        <v>317400</v>
      </c>
      <c r="V718" s="22">
        <f t="shared" si="24"/>
        <v>355488.00000000006</v>
      </c>
      <c r="W718" s="23"/>
      <c r="X718" s="24">
        <v>2017</v>
      </c>
      <c r="Y718" s="24"/>
      <c r="Z718" s="36"/>
      <c r="AA718" s="18"/>
      <c r="AB718" s="18"/>
      <c r="AC718" s="18"/>
      <c r="AD718" s="14"/>
      <c r="AE718" s="14"/>
      <c r="AF718" s="14"/>
      <c r="AG718" s="14"/>
      <c r="AH718" s="14"/>
      <c r="AI718" s="14"/>
      <c r="AJ718" s="14"/>
      <c r="AK718" s="14"/>
      <c r="AL718" s="14"/>
      <c r="AM718" s="14"/>
    </row>
    <row r="719" spans="1:39" s="15" customFormat="1" ht="12.75" customHeight="1" x14ac:dyDescent="0.25">
      <c r="A719" s="14"/>
      <c r="B719" s="58" t="s">
        <v>982</v>
      </c>
      <c r="C719" s="16" t="s">
        <v>31</v>
      </c>
      <c r="D719" s="55" t="s">
        <v>2438</v>
      </c>
      <c r="E719" s="145" t="s">
        <v>3354</v>
      </c>
      <c r="F719" s="155" t="s">
        <v>2481</v>
      </c>
      <c r="G719" s="50" t="s">
        <v>2479</v>
      </c>
      <c r="H719" s="20" t="s">
        <v>33</v>
      </c>
      <c r="I719" s="21">
        <v>0</v>
      </c>
      <c r="J719" s="16" t="s">
        <v>34</v>
      </c>
      <c r="K719" s="16" t="s">
        <v>44</v>
      </c>
      <c r="L719" s="17" t="s">
        <v>972</v>
      </c>
      <c r="M719" s="16" t="s">
        <v>37</v>
      </c>
      <c r="N719" s="16" t="s">
        <v>38</v>
      </c>
      <c r="O719" s="16" t="s">
        <v>39</v>
      </c>
      <c r="P719" s="16" t="s">
        <v>40</v>
      </c>
      <c r="Q719" s="20" t="s">
        <v>41</v>
      </c>
      <c r="R719" s="20" t="s">
        <v>42</v>
      </c>
      <c r="S719" s="16">
        <v>80</v>
      </c>
      <c r="T719" s="33">
        <v>4830</v>
      </c>
      <c r="U719" s="33">
        <f t="shared" si="23"/>
        <v>386400</v>
      </c>
      <c r="V719" s="22">
        <f t="shared" si="24"/>
        <v>432768.00000000006</v>
      </c>
      <c r="W719" s="23"/>
      <c r="X719" s="24">
        <v>2017</v>
      </c>
      <c r="Y719" s="24"/>
      <c r="Z719" s="36"/>
      <c r="AA719" s="18"/>
      <c r="AB719" s="18"/>
      <c r="AC719" s="18"/>
      <c r="AD719" s="14"/>
      <c r="AE719" s="14"/>
      <c r="AF719" s="14"/>
      <c r="AG719" s="14"/>
      <c r="AH719" s="14"/>
      <c r="AI719" s="14"/>
      <c r="AJ719" s="14"/>
      <c r="AK719" s="14"/>
      <c r="AL719" s="14"/>
      <c r="AM719" s="14"/>
    </row>
    <row r="720" spans="1:39" s="15" customFormat="1" ht="12.75" customHeight="1" x14ac:dyDescent="0.25">
      <c r="A720" s="14"/>
      <c r="B720" s="58" t="s">
        <v>983</v>
      </c>
      <c r="C720" s="16" t="s">
        <v>31</v>
      </c>
      <c r="D720" s="55" t="s">
        <v>2438</v>
      </c>
      <c r="E720" s="145" t="s">
        <v>3354</v>
      </c>
      <c r="F720" s="155" t="s">
        <v>2481</v>
      </c>
      <c r="G720" s="50" t="s">
        <v>2480</v>
      </c>
      <c r="H720" s="20" t="s">
        <v>33</v>
      </c>
      <c r="I720" s="21">
        <v>0</v>
      </c>
      <c r="J720" s="16" t="s">
        <v>122</v>
      </c>
      <c r="K720" s="16" t="s">
        <v>37</v>
      </c>
      <c r="L720" s="17" t="s">
        <v>972</v>
      </c>
      <c r="M720" s="16" t="s">
        <v>37</v>
      </c>
      <c r="N720" s="16" t="s">
        <v>38</v>
      </c>
      <c r="O720" s="16" t="s">
        <v>39</v>
      </c>
      <c r="P720" s="16" t="s">
        <v>40</v>
      </c>
      <c r="Q720" s="20" t="s">
        <v>41</v>
      </c>
      <c r="R720" s="20" t="s">
        <v>42</v>
      </c>
      <c r="S720" s="16">
        <v>10</v>
      </c>
      <c r="T720" s="33">
        <f>30000/1.12</f>
        <v>26785.714285714283</v>
      </c>
      <c r="U720" s="33">
        <f t="shared" si="23"/>
        <v>267857.14285714284</v>
      </c>
      <c r="V720" s="22">
        <f t="shared" si="24"/>
        <v>300000</v>
      </c>
      <c r="W720" s="23"/>
      <c r="X720" s="24">
        <v>2017</v>
      </c>
      <c r="Y720" s="24"/>
      <c r="Z720" s="36"/>
      <c r="AA720" s="18"/>
      <c r="AB720" s="18"/>
      <c r="AC720" s="18"/>
      <c r="AD720" s="14"/>
      <c r="AE720" s="14"/>
      <c r="AF720" s="14"/>
      <c r="AG720" s="14"/>
      <c r="AH720" s="14"/>
      <c r="AI720" s="14"/>
      <c r="AJ720" s="14"/>
      <c r="AK720" s="14"/>
      <c r="AL720" s="14"/>
      <c r="AM720" s="14"/>
    </row>
    <row r="721" spans="2:29" ht="12.75" customHeight="1" x14ac:dyDescent="0.25">
      <c r="B721" s="58" t="s">
        <v>984</v>
      </c>
      <c r="C721" s="16" t="s">
        <v>31</v>
      </c>
      <c r="D721" s="16" t="s">
        <v>447</v>
      </c>
      <c r="E721" s="147" t="s">
        <v>448</v>
      </c>
      <c r="F721" s="147" t="s">
        <v>3355</v>
      </c>
      <c r="G721" s="16" t="s">
        <v>448</v>
      </c>
      <c r="H721" s="20" t="s">
        <v>33</v>
      </c>
      <c r="I721" s="21">
        <v>0</v>
      </c>
      <c r="J721" s="16" t="s">
        <v>122</v>
      </c>
      <c r="K721" s="16" t="s">
        <v>37</v>
      </c>
      <c r="L721" s="17" t="s">
        <v>966</v>
      </c>
      <c r="M721" s="16" t="s">
        <v>37</v>
      </c>
      <c r="N721" s="16" t="s">
        <v>38</v>
      </c>
      <c r="O721" s="16" t="s">
        <v>39</v>
      </c>
      <c r="P721" s="16" t="s">
        <v>40</v>
      </c>
      <c r="Q721" s="20" t="s">
        <v>76</v>
      </c>
      <c r="R721" s="20" t="s">
        <v>77</v>
      </c>
      <c r="S721" s="16">
        <v>200</v>
      </c>
      <c r="T721" s="33">
        <v>250</v>
      </c>
      <c r="U721" s="33">
        <f t="shared" si="23"/>
        <v>50000</v>
      </c>
      <c r="V721" s="22">
        <f t="shared" si="24"/>
        <v>56000.000000000007</v>
      </c>
      <c r="W721" s="23"/>
      <c r="X721" s="24">
        <v>2017</v>
      </c>
      <c r="Y721" s="24" t="s">
        <v>43</v>
      </c>
      <c r="Z721" s="109"/>
      <c r="AA721" s="18"/>
      <c r="AB721" s="18"/>
      <c r="AC721" s="18"/>
    </row>
    <row r="722" spans="2:29" ht="12.75" customHeight="1" x14ac:dyDescent="0.25">
      <c r="B722" s="58" t="s">
        <v>985</v>
      </c>
      <c r="C722" s="16" t="s">
        <v>31</v>
      </c>
      <c r="D722" s="17" t="s">
        <v>397</v>
      </c>
      <c r="E722" s="147" t="s">
        <v>3357</v>
      </c>
      <c r="F722" s="147" t="s">
        <v>3356</v>
      </c>
      <c r="G722" s="17" t="s">
        <v>2399</v>
      </c>
      <c r="H722" s="20" t="s">
        <v>33</v>
      </c>
      <c r="I722" s="21">
        <v>0</v>
      </c>
      <c r="J722" s="16" t="s">
        <v>122</v>
      </c>
      <c r="K722" s="16" t="s">
        <v>37</v>
      </c>
      <c r="L722" s="17" t="s">
        <v>966</v>
      </c>
      <c r="M722" s="16" t="s">
        <v>37</v>
      </c>
      <c r="N722" s="16" t="s">
        <v>38</v>
      </c>
      <c r="O722" s="16" t="s">
        <v>39</v>
      </c>
      <c r="P722" s="16" t="s">
        <v>40</v>
      </c>
      <c r="Q722" s="20" t="s">
        <v>76</v>
      </c>
      <c r="R722" s="20" t="s">
        <v>77</v>
      </c>
      <c r="S722" s="16">
        <v>200</v>
      </c>
      <c r="T722" s="33">
        <v>550</v>
      </c>
      <c r="U722" s="33">
        <f t="shared" ref="U722:U725" si="31">T722*S722</f>
        <v>110000</v>
      </c>
      <c r="V722" s="22">
        <f t="shared" ref="V722:V725" si="32">U722*1.12</f>
        <v>123200.00000000001</v>
      </c>
      <c r="W722" s="23"/>
      <c r="X722" s="24">
        <v>2017</v>
      </c>
      <c r="Y722" s="24" t="s">
        <v>43</v>
      </c>
      <c r="Z722" s="35"/>
      <c r="AA722" s="18"/>
      <c r="AB722" s="18"/>
      <c r="AC722" s="18"/>
    </row>
    <row r="723" spans="2:29" ht="12.75" customHeight="1" x14ac:dyDescent="0.25">
      <c r="B723" s="58" t="s">
        <v>986</v>
      </c>
      <c r="C723" s="16" t="s">
        <v>31</v>
      </c>
      <c r="D723" s="16" t="s">
        <v>1688</v>
      </c>
      <c r="E723" s="148" t="s">
        <v>400</v>
      </c>
      <c r="F723" s="156" t="s">
        <v>3358</v>
      </c>
      <c r="G723" s="79" t="s">
        <v>1781</v>
      </c>
      <c r="H723" s="20" t="s">
        <v>33</v>
      </c>
      <c r="I723" s="21">
        <v>0</v>
      </c>
      <c r="J723" s="16" t="s">
        <v>34</v>
      </c>
      <c r="K723" s="16" t="s">
        <v>44</v>
      </c>
      <c r="L723" s="17" t="s">
        <v>1025</v>
      </c>
      <c r="M723" s="16" t="s">
        <v>37</v>
      </c>
      <c r="N723" s="16" t="s">
        <v>38</v>
      </c>
      <c r="O723" s="16" t="s">
        <v>39</v>
      </c>
      <c r="P723" s="16" t="s">
        <v>40</v>
      </c>
      <c r="Q723" s="62">
        <v>112</v>
      </c>
      <c r="R723" s="83" t="s">
        <v>62</v>
      </c>
      <c r="S723" s="16">
        <v>800</v>
      </c>
      <c r="T723" s="33">
        <v>2000</v>
      </c>
      <c r="U723" s="33">
        <f t="shared" si="31"/>
        <v>1600000</v>
      </c>
      <c r="V723" s="22">
        <f t="shared" si="32"/>
        <v>1792000.0000000002</v>
      </c>
      <c r="W723" s="23"/>
      <c r="X723" s="24">
        <v>2017</v>
      </c>
      <c r="Y723" s="24"/>
      <c r="Z723" s="18"/>
      <c r="AA723" s="18"/>
      <c r="AB723" s="18"/>
      <c r="AC723" s="18"/>
    </row>
    <row r="724" spans="2:29" ht="12.75" customHeight="1" x14ac:dyDescent="0.25">
      <c r="B724" s="58" t="s">
        <v>987</v>
      </c>
      <c r="C724" s="16" t="s">
        <v>31</v>
      </c>
      <c r="D724" s="16" t="s">
        <v>369</v>
      </c>
      <c r="E724" s="147" t="s">
        <v>370</v>
      </c>
      <c r="F724" s="147" t="s">
        <v>3322</v>
      </c>
      <c r="G724" s="17" t="s">
        <v>2400</v>
      </c>
      <c r="H724" s="20" t="s">
        <v>33</v>
      </c>
      <c r="I724" s="21">
        <v>0</v>
      </c>
      <c r="J724" s="16" t="s">
        <v>122</v>
      </c>
      <c r="K724" s="16" t="s">
        <v>37</v>
      </c>
      <c r="L724" s="17" t="s">
        <v>1025</v>
      </c>
      <c r="M724" s="16" t="s">
        <v>37</v>
      </c>
      <c r="N724" s="16" t="s">
        <v>38</v>
      </c>
      <c r="O724" s="16" t="s">
        <v>39</v>
      </c>
      <c r="P724" s="16" t="s">
        <v>40</v>
      </c>
      <c r="Q724" s="20" t="s">
        <v>61</v>
      </c>
      <c r="R724" s="83" t="s">
        <v>62</v>
      </c>
      <c r="S724" s="16">
        <v>700</v>
      </c>
      <c r="T724" s="33">
        <v>1000</v>
      </c>
      <c r="U724" s="33">
        <f t="shared" si="31"/>
        <v>700000</v>
      </c>
      <c r="V724" s="22">
        <f t="shared" si="32"/>
        <v>784000.00000000012</v>
      </c>
      <c r="W724" s="23"/>
      <c r="X724" s="24">
        <v>2017</v>
      </c>
      <c r="Y724" s="24" t="s">
        <v>43</v>
      </c>
      <c r="Z724" s="18"/>
      <c r="AA724" s="18"/>
      <c r="AB724" s="18"/>
      <c r="AC724" s="18"/>
    </row>
    <row r="725" spans="2:29" ht="12.75" customHeight="1" x14ac:dyDescent="0.25">
      <c r="B725" s="58" t="s">
        <v>988</v>
      </c>
      <c r="C725" s="16" t="s">
        <v>31</v>
      </c>
      <c r="D725" s="16" t="s">
        <v>450</v>
      </c>
      <c r="E725" s="147" t="s">
        <v>451</v>
      </c>
      <c r="F725" s="147" t="s">
        <v>3323</v>
      </c>
      <c r="G725" s="17" t="s">
        <v>2401</v>
      </c>
      <c r="H725" s="20" t="s">
        <v>33</v>
      </c>
      <c r="I725" s="21">
        <v>0</v>
      </c>
      <c r="J725" s="16" t="s">
        <v>122</v>
      </c>
      <c r="K725" s="16" t="s">
        <v>37</v>
      </c>
      <c r="L725" s="17" t="s">
        <v>1025</v>
      </c>
      <c r="M725" s="16" t="s">
        <v>37</v>
      </c>
      <c r="N725" s="16" t="s">
        <v>38</v>
      </c>
      <c r="O725" s="16" t="s">
        <v>39</v>
      </c>
      <c r="P725" s="16" t="s">
        <v>40</v>
      </c>
      <c r="Q725" s="20" t="s">
        <v>76</v>
      </c>
      <c r="R725" s="20" t="s">
        <v>77</v>
      </c>
      <c r="S725" s="16">
        <v>6000</v>
      </c>
      <c r="T725" s="33">
        <v>80</v>
      </c>
      <c r="U725" s="33">
        <f t="shared" si="31"/>
        <v>480000</v>
      </c>
      <c r="V725" s="22">
        <f t="shared" si="32"/>
        <v>537600</v>
      </c>
      <c r="W725" s="23"/>
      <c r="X725" s="24">
        <v>2017</v>
      </c>
      <c r="Y725" s="24" t="s">
        <v>43</v>
      </c>
      <c r="Z725" s="18"/>
      <c r="AA725" s="18"/>
      <c r="AB725" s="18"/>
      <c r="AC725" s="18"/>
    </row>
    <row r="726" spans="2:29" ht="12.75" customHeight="1" x14ac:dyDescent="0.25">
      <c r="B726" s="58" t="s">
        <v>991</v>
      </c>
      <c r="C726" s="16" t="s">
        <v>31</v>
      </c>
      <c r="D726" s="17" t="s">
        <v>2402</v>
      </c>
      <c r="E726" s="147" t="s">
        <v>2403</v>
      </c>
      <c r="F726" s="147" t="s">
        <v>3359</v>
      </c>
      <c r="G726" s="17" t="s">
        <v>2404</v>
      </c>
      <c r="H726" s="20" t="s">
        <v>33</v>
      </c>
      <c r="I726" s="21">
        <v>0</v>
      </c>
      <c r="J726" s="16" t="s">
        <v>122</v>
      </c>
      <c r="K726" s="16" t="s">
        <v>37</v>
      </c>
      <c r="L726" s="17" t="s">
        <v>1025</v>
      </c>
      <c r="M726" s="16" t="s">
        <v>37</v>
      </c>
      <c r="N726" s="16" t="s">
        <v>38</v>
      </c>
      <c r="O726" s="16" t="s">
        <v>39</v>
      </c>
      <c r="P726" s="16" t="s">
        <v>40</v>
      </c>
      <c r="Q726" s="20">
        <v>112</v>
      </c>
      <c r="R726" s="83" t="s">
        <v>62</v>
      </c>
      <c r="S726" s="16">
        <v>700</v>
      </c>
      <c r="T726" s="33">
        <v>1000</v>
      </c>
      <c r="U726" s="33">
        <f t="shared" ref="U726" si="33">T726*S726</f>
        <v>700000</v>
      </c>
      <c r="V726" s="22">
        <f t="shared" ref="V726" si="34">U726*1.12</f>
        <v>784000.00000000012</v>
      </c>
      <c r="W726" s="23"/>
      <c r="X726" s="24">
        <v>2017</v>
      </c>
      <c r="Y726" s="24" t="s">
        <v>43</v>
      </c>
      <c r="Z726" s="18"/>
      <c r="AA726" s="18"/>
      <c r="AB726" s="18"/>
      <c r="AC726" s="18"/>
    </row>
    <row r="727" spans="2:29" ht="12.75" customHeight="1" x14ac:dyDescent="0.25">
      <c r="B727" s="58" t="s">
        <v>993</v>
      </c>
      <c r="C727" s="16" t="s">
        <v>31</v>
      </c>
      <c r="D727" s="17" t="s">
        <v>2405</v>
      </c>
      <c r="E727" s="147" t="s">
        <v>2403</v>
      </c>
      <c r="F727" s="147" t="s">
        <v>3324</v>
      </c>
      <c r="G727" s="17" t="s">
        <v>2406</v>
      </c>
      <c r="H727" s="20" t="s">
        <v>33</v>
      </c>
      <c r="I727" s="21">
        <v>0</v>
      </c>
      <c r="J727" s="16" t="s">
        <v>122</v>
      </c>
      <c r="K727" s="16" t="s">
        <v>37</v>
      </c>
      <c r="L727" s="17" t="s">
        <v>1025</v>
      </c>
      <c r="M727" s="16" t="s">
        <v>37</v>
      </c>
      <c r="N727" s="16" t="s">
        <v>38</v>
      </c>
      <c r="O727" s="16" t="s">
        <v>39</v>
      </c>
      <c r="P727" s="16" t="s">
        <v>40</v>
      </c>
      <c r="Q727" s="20">
        <v>112</v>
      </c>
      <c r="R727" s="83" t="s">
        <v>62</v>
      </c>
      <c r="S727" s="16">
        <v>1500</v>
      </c>
      <c r="T727" s="33">
        <v>400</v>
      </c>
      <c r="U727" s="33">
        <f t="shared" ref="U727:U731" si="35">T727*S727</f>
        <v>600000</v>
      </c>
      <c r="V727" s="22">
        <f t="shared" ref="V727:V731" si="36">U727*1.12</f>
        <v>672000.00000000012</v>
      </c>
      <c r="W727" s="23"/>
      <c r="X727" s="24">
        <v>2017</v>
      </c>
      <c r="Y727" s="24" t="s">
        <v>43</v>
      </c>
      <c r="Z727" s="18"/>
      <c r="AA727" s="18"/>
      <c r="AB727" s="18"/>
      <c r="AC727" s="18"/>
    </row>
    <row r="728" spans="2:29" ht="12.75" customHeight="1" x14ac:dyDescent="0.25">
      <c r="B728" s="58" t="s">
        <v>994</v>
      </c>
      <c r="C728" s="16" t="s">
        <v>31</v>
      </c>
      <c r="D728" s="16" t="s">
        <v>963</v>
      </c>
      <c r="E728" s="147" t="s">
        <v>3360</v>
      </c>
      <c r="F728" s="147" t="s">
        <v>3325</v>
      </c>
      <c r="G728" s="17" t="s">
        <v>2407</v>
      </c>
      <c r="H728" s="20" t="s">
        <v>33</v>
      </c>
      <c r="I728" s="21">
        <v>100</v>
      </c>
      <c r="J728" s="16" t="s">
        <v>34</v>
      </c>
      <c r="K728" s="16" t="s">
        <v>44</v>
      </c>
      <c r="L728" s="17" t="s">
        <v>1025</v>
      </c>
      <c r="M728" s="16" t="s">
        <v>37</v>
      </c>
      <c r="N728" s="16" t="s">
        <v>605</v>
      </c>
      <c r="O728" s="16" t="s">
        <v>957</v>
      </c>
      <c r="P728" s="16" t="s">
        <v>849</v>
      </c>
      <c r="Q728" s="20" t="s">
        <v>61</v>
      </c>
      <c r="R728" s="83" t="s">
        <v>62</v>
      </c>
      <c r="S728" s="110">
        <v>49891.319300000003</v>
      </c>
      <c r="T728" s="33">
        <v>119</v>
      </c>
      <c r="U728" s="33">
        <f t="shared" si="35"/>
        <v>5937066.9967</v>
      </c>
      <c r="V728" s="22">
        <f t="shared" si="36"/>
        <v>6649515.0363040008</v>
      </c>
      <c r="W728" s="23"/>
      <c r="X728" s="24">
        <v>2017</v>
      </c>
      <c r="Y728" s="24" t="s">
        <v>43</v>
      </c>
      <c r="Z728" s="18"/>
      <c r="AA728" s="18"/>
      <c r="AB728" s="18"/>
      <c r="AC728" s="18"/>
    </row>
    <row r="729" spans="2:29" ht="12.75" customHeight="1" x14ac:dyDescent="0.25">
      <c r="B729" s="58" t="s">
        <v>995</v>
      </c>
      <c r="C729" s="16" t="s">
        <v>31</v>
      </c>
      <c r="D729" s="16" t="s">
        <v>956</v>
      </c>
      <c r="E729" s="147" t="s">
        <v>3360</v>
      </c>
      <c r="F729" s="147" t="s">
        <v>3361</v>
      </c>
      <c r="G729" s="17" t="s">
        <v>2416</v>
      </c>
      <c r="H729" s="20" t="s">
        <v>33</v>
      </c>
      <c r="I729" s="21">
        <v>100</v>
      </c>
      <c r="J729" s="16" t="s">
        <v>34</v>
      </c>
      <c r="K729" s="16" t="s">
        <v>44</v>
      </c>
      <c r="L729" s="17" t="s">
        <v>972</v>
      </c>
      <c r="M729" s="16" t="s">
        <v>37</v>
      </c>
      <c r="N729" s="16" t="s">
        <v>38</v>
      </c>
      <c r="O729" s="16" t="s">
        <v>957</v>
      </c>
      <c r="P729" s="16" t="s">
        <v>849</v>
      </c>
      <c r="Q729" s="20" t="s">
        <v>61</v>
      </c>
      <c r="R729" s="83" t="s">
        <v>62</v>
      </c>
      <c r="S729" s="110">
        <v>32198.75</v>
      </c>
      <c r="T729" s="33">
        <v>132</v>
      </c>
      <c r="U729" s="33">
        <f t="shared" si="35"/>
        <v>4250235</v>
      </c>
      <c r="V729" s="22">
        <f t="shared" si="36"/>
        <v>4760263.2</v>
      </c>
      <c r="W729" s="23"/>
      <c r="X729" s="24">
        <v>2017</v>
      </c>
      <c r="Y729" s="24" t="s">
        <v>43</v>
      </c>
      <c r="Z729" s="18"/>
      <c r="AA729" s="18"/>
      <c r="AB729" s="18"/>
      <c r="AC729" s="18"/>
    </row>
    <row r="730" spans="2:29" ht="12.75" customHeight="1" x14ac:dyDescent="0.25">
      <c r="B730" s="58" t="s">
        <v>996</v>
      </c>
      <c r="C730" s="16" t="s">
        <v>31</v>
      </c>
      <c r="D730" s="16" t="s">
        <v>962</v>
      </c>
      <c r="E730" s="147" t="s">
        <v>960</v>
      </c>
      <c r="F730" s="147" t="s">
        <v>3326</v>
      </c>
      <c r="G730" s="17" t="s">
        <v>2408</v>
      </c>
      <c r="H730" s="20" t="s">
        <v>33</v>
      </c>
      <c r="I730" s="21">
        <v>100</v>
      </c>
      <c r="J730" s="16" t="s">
        <v>122</v>
      </c>
      <c r="K730" s="16" t="s">
        <v>37</v>
      </c>
      <c r="L730" s="17" t="s">
        <v>1025</v>
      </c>
      <c r="M730" s="16" t="s">
        <v>37</v>
      </c>
      <c r="N730" s="16" t="s">
        <v>38</v>
      </c>
      <c r="O730" s="16" t="s">
        <v>39</v>
      </c>
      <c r="P730" s="16" t="s">
        <v>40</v>
      </c>
      <c r="Q730" s="20" t="s">
        <v>88</v>
      </c>
      <c r="R730" s="83" t="s">
        <v>89</v>
      </c>
      <c r="S730" s="110">
        <v>27196.58</v>
      </c>
      <c r="T730" s="33">
        <v>110</v>
      </c>
      <c r="U730" s="33">
        <f t="shared" si="35"/>
        <v>2991623.8000000003</v>
      </c>
      <c r="V730" s="22">
        <f t="shared" si="36"/>
        <v>3350618.6560000004</v>
      </c>
      <c r="W730" s="23"/>
      <c r="X730" s="24">
        <v>2017</v>
      </c>
      <c r="Y730" s="24" t="s">
        <v>43</v>
      </c>
      <c r="Z730" s="18"/>
      <c r="AA730" s="18"/>
      <c r="AB730" s="18"/>
      <c r="AC730" s="18"/>
    </row>
    <row r="731" spans="2:29" ht="12.75" customHeight="1" x14ac:dyDescent="0.25">
      <c r="B731" s="58" t="s">
        <v>997</v>
      </c>
      <c r="C731" s="16" t="s">
        <v>31</v>
      </c>
      <c r="D731" s="16" t="s">
        <v>959</v>
      </c>
      <c r="E731" s="147" t="s">
        <v>960</v>
      </c>
      <c r="F731" s="147" t="s">
        <v>3362</v>
      </c>
      <c r="G731" s="17" t="s">
        <v>2409</v>
      </c>
      <c r="H731" s="20" t="s">
        <v>33</v>
      </c>
      <c r="I731" s="21">
        <v>100</v>
      </c>
      <c r="J731" s="16" t="s">
        <v>122</v>
      </c>
      <c r="K731" s="16" t="s">
        <v>37</v>
      </c>
      <c r="L731" s="17" t="s">
        <v>1025</v>
      </c>
      <c r="M731" s="16" t="s">
        <v>37</v>
      </c>
      <c r="N731" s="16" t="s">
        <v>38</v>
      </c>
      <c r="O731" s="16" t="s">
        <v>39</v>
      </c>
      <c r="P731" s="16" t="s">
        <v>40</v>
      </c>
      <c r="Q731" s="20" t="s">
        <v>88</v>
      </c>
      <c r="R731" s="83" t="s">
        <v>89</v>
      </c>
      <c r="S731" s="110">
        <v>23657.7</v>
      </c>
      <c r="T731" s="33">
        <v>90</v>
      </c>
      <c r="U731" s="33">
        <f t="shared" si="35"/>
        <v>2129193</v>
      </c>
      <c r="V731" s="22">
        <f t="shared" si="36"/>
        <v>2384696.16</v>
      </c>
      <c r="W731" s="23"/>
      <c r="X731" s="24">
        <v>2017</v>
      </c>
      <c r="Y731" s="24" t="s">
        <v>43</v>
      </c>
      <c r="Z731" s="18"/>
      <c r="AA731" s="18"/>
      <c r="AB731" s="18"/>
      <c r="AC731" s="18"/>
    </row>
    <row r="732" spans="2:29" ht="12.75" customHeight="1" x14ac:dyDescent="0.25">
      <c r="B732" s="19" t="s">
        <v>3377</v>
      </c>
      <c r="C732" s="16" t="s">
        <v>31</v>
      </c>
      <c r="D732" s="16" t="s">
        <v>3378</v>
      </c>
      <c r="E732" s="147" t="s">
        <v>3255</v>
      </c>
      <c r="F732" s="147" t="s">
        <v>3379</v>
      </c>
      <c r="G732" s="26" t="s">
        <v>3380</v>
      </c>
      <c r="H732" s="20" t="s">
        <v>33</v>
      </c>
      <c r="I732" s="21">
        <v>100</v>
      </c>
      <c r="J732" s="16" t="s">
        <v>122</v>
      </c>
      <c r="K732" s="16" t="s">
        <v>37</v>
      </c>
      <c r="L732" s="26" t="s">
        <v>2450</v>
      </c>
      <c r="M732" s="16" t="s">
        <v>37</v>
      </c>
      <c r="N732" s="16" t="s">
        <v>38</v>
      </c>
      <c r="O732" s="16" t="s">
        <v>39</v>
      </c>
      <c r="P732" s="16" t="s">
        <v>40</v>
      </c>
      <c r="Q732" s="20">
        <v>796</v>
      </c>
      <c r="R732" s="83" t="s">
        <v>42</v>
      </c>
      <c r="S732" s="110">
        <v>10</v>
      </c>
      <c r="T732" s="33">
        <v>48000</v>
      </c>
      <c r="U732" s="33">
        <f t="shared" ref="U732" si="37">T732*S732</f>
        <v>480000</v>
      </c>
      <c r="V732" s="22">
        <f t="shared" ref="V732" si="38">U732*1.12</f>
        <v>537600</v>
      </c>
      <c r="W732" s="23"/>
      <c r="X732" s="24">
        <v>2017</v>
      </c>
      <c r="Y732" s="24" t="s">
        <v>43</v>
      </c>
      <c r="Z732" s="18"/>
      <c r="AA732" s="18"/>
      <c r="AB732" s="18"/>
      <c r="AC732" s="18"/>
    </row>
    <row r="733" spans="2:29" ht="12.75" customHeight="1" x14ac:dyDescent="0.25">
      <c r="B733" s="19" t="s">
        <v>3381</v>
      </c>
      <c r="C733" s="16" t="s">
        <v>31</v>
      </c>
      <c r="D733" s="16" t="s">
        <v>2366</v>
      </c>
      <c r="E733" s="147" t="s">
        <v>3255</v>
      </c>
      <c r="F733" s="147" t="s">
        <v>3382</v>
      </c>
      <c r="G733" s="26" t="s">
        <v>3383</v>
      </c>
      <c r="H733" s="20" t="s">
        <v>33</v>
      </c>
      <c r="I733" s="21">
        <v>100</v>
      </c>
      <c r="J733" s="16" t="s">
        <v>122</v>
      </c>
      <c r="K733" s="16" t="s">
        <v>37</v>
      </c>
      <c r="L733" s="26" t="s">
        <v>2450</v>
      </c>
      <c r="M733" s="16" t="s">
        <v>37</v>
      </c>
      <c r="N733" s="16" t="s">
        <v>38</v>
      </c>
      <c r="O733" s="16" t="s">
        <v>39</v>
      </c>
      <c r="P733" s="16" t="s">
        <v>40</v>
      </c>
      <c r="Q733" s="20">
        <v>796</v>
      </c>
      <c r="R733" s="83" t="s">
        <v>42</v>
      </c>
      <c r="S733" s="110">
        <v>5</v>
      </c>
      <c r="T733" s="33">
        <v>52000</v>
      </c>
      <c r="U733" s="33">
        <f t="shared" ref="U733" si="39">T733*S733</f>
        <v>260000</v>
      </c>
      <c r="V733" s="22">
        <f t="shared" ref="V733" si="40">U733*1.12</f>
        <v>291200</v>
      </c>
      <c r="W733" s="23"/>
      <c r="X733" s="24">
        <v>2017</v>
      </c>
      <c r="Y733" s="24" t="s">
        <v>43</v>
      </c>
      <c r="Z733" s="18"/>
      <c r="AA733" s="18"/>
      <c r="AB733" s="18"/>
      <c r="AC733" s="18"/>
    </row>
    <row r="734" spans="2:29" ht="12.75" customHeight="1" x14ac:dyDescent="0.25">
      <c r="B734" s="19" t="s">
        <v>3384</v>
      </c>
      <c r="C734" s="16" t="s">
        <v>31</v>
      </c>
      <c r="D734" s="16" t="s">
        <v>3385</v>
      </c>
      <c r="E734" s="147" t="s">
        <v>3262</v>
      </c>
      <c r="F734" s="147" t="s">
        <v>3386</v>
      </c>
      <c r="G734" s="26" t="s">
        <v>3387</v>
      </c>
      <c r="H734" s="20" t="s">
        <v>33</v>
      </c>
      <c r="I734" s="21">
        <v>100</v>
      </c>
      <c r="J734" s="16" t="s">
        <v>122</v>
      </c>
      <c r="K734" s="16" t="s">
        <v>37</v>
      </c>
      <c r="L734" s="26" t="s">
        <v>2450</v>
      </c>
      <c r="M734" s="16" t="s">
        <v>37</v>
      </c>
      <c r="N734" s="16" t="s">
        <v>38</v>
      </c>
      <c r="O734" s="16" t="s">
        <v>39</v>
      </c>
      <c r="P734" s="16" t="s">
        <v>40</v>
      </c>
      <c r="Q734" s="20">
        <v>796</v>
      </c>
      <c r="R734" s="83" t="s">
        <v>42</v>
      </c>
      <c r="S734" s="110">
        <v>19</v>
      </c>
      <c r="T734" s="33">
        <v>36000</v>
      </c>
      <c r="U734" s="33">
        <f t="shared" ref="U734" si="41">T734*S734</f>
        <v>684000</v>
      </c>
      <c r="V734" s="22">
        <f t="shared" ref="V734" si="42">U734*1.12</f>
        <v>766080.00000000012</v>
      </c>
      <c r="W734" s="23"/>
      <c r="X734" s="24">
        <v>2017</v>
      </c>
      <c r="Y734" s="24" t="s">
        <v>43</v>
      </c>
      <c r="Z734" s="18"/>
      <c r="AA734" s="18"/>
      <c r="AB734" s="18"/>
      <c r="AC734" s="18"/>
    </row>
    <row r="735" spans="2:29" ht="12.75" customHeight="1" x14ac:dyDescent="0.25">
      <c r="B735" s="19" t="s">
        <v>3388</v>
      </c>
      <c r="C735" s="16" t="s">
        <v>31</v>
      </c>
      <c r="D735" s="16" t="s">
        <v>3389</v>
      </c>
      <c r="E735" s="147" t="s">
        <v>2250</v>
      </c>
      <c r="F735" s="147" t="s">
        <v>3390</v>
      </c>
      <c r="G735" s="147" t="s">
        <v>3391</v>
      </c>
      <c r="H735" s="20" t="s">
        <v>33</v>
      </c>
      <c r="I735" s="21">
        <v>100</v>
      </c>
      <c r="J735" s="16" t="s">
        <v>122</v>
      </c>
      <c r="K735" s="16" t="s">
        <v>37</v>
      </c>
      <c r="L735" s="26" t="s">
        <v>2450</v>
      </c>
      <c r="M735" s="16" t="s">
        <v>37</v>
      </c>
      <c r="N735" s="16" t="s">
        <v>38</v>
      </c>
      <c r="O735" s="16" t="s">
        <v>39</v>
      </c>
      <c r="P735" s="16" t="s">
        <v>40</v>
      </c>
      <c r="Q735" s="20">
        <v>796</v>
      </c>
      <c r="R735" s="83" t="s">
        <v>42</v>
      </c>
      <c r="S735" s="110">
        <v>2</v>
      </c>
      <c r="T735" s="33">
        <v>145000</v>
      </c>
      <c r="U735" s="33">
        <f t="shared" ref="U735" si="43">T735*S735</f>
        <v>290000</v>
      </c>
      <c r="V735" s="22">
        <f t="shared" ref="V735" si="44">U735*1.12</f>
        <v>324800.00000000006</v>
      </c>
      <c r="W735" s="23"/>
      <c r="X735" s="24">
        <v>2017</v>
      </c>
      <c r="Y735" s="24" t="s">
        <v>43</v>
      </c>
      <c r="Z735" s="18"/>
      <c r="AA735" s="18"/>
      <c r="AB735" s="18"/>
      <c r="AC735" s="18"/>
    </row>
    <row r="736" spans="2:29" ht="12.75" customHeight="1" x14ac:dyDescent="0.25">
      <c r="B736" s="19" t="s">
        <v>3392</v>
      </c>
      <c r="C736" s="16" t="s">
        <v>31</v>
      </c>
      <c r="D736" s="16" t="s">
        <v>3393</v>
      </c>
      <c r="E736" s="147" t="s">
        <v>2250</v>
      </c>
      <c r="F736" s="147" t="s">
        <v>3394</v>
      </c>
      <c r="G736" s="147" t="s">
        <v>3395</v>
      </c>
      <c r="H736" s="20" t="s">
        <v>33</v>
      </c>
      <c r="I736" s="21">
        <v>100</v>
      </c>
      <c r="J736" s="16" t="s">
        <v>122</v>
      </c>
      <c r="K736" s="16" t="s">
        <v>37</v>
      </c>
      <c r="L736" s="26" t="s">
        <v>2450</v>
      </c>
      <c r="M736" s="16" t="s">
        <v>37</v>
      </c>
      <c r="N736" s="16" t="s">
        <v>38</v>
      </c>
      <c r="O736" s="16" t="s">
        <v>39</v>
      </c>
      <c r="P736" s="16" t="s">
        <v>40</v>
      </c>
      <c r="Q736" s="20">
        <v>796</v>
      </c>
      <c r="R736" s="83" t="s">
        <v>42</v>
      </c>
      <c r="S736" s="110">
        <v>19</v>
      </c>
      <c r="T736" s="33">
        <v>33000</v>
      </c>
      <c r="U736" s="33">
        <f t="shared" ref="U736" si="45">T736*S736</f>
        <v>627000</v>
      </c>
      <c r="V736" s="22">
        <f t="shared" ref="V736" si="46">U736*1.12</f>
        <v>702240.00000000012</v>
      </c>
      <c r="W736" s="23"/>
      <c r="X736" s="24">
        <v>2017</v>
      </c>
      <c r="Y736" s="24" t="s">
        <v>43</v>
      </c>
      <c r="Z736" s="18"/>
      <c r="AA736" s="18"/>
      <c r="AB736" s="18"/>
      <c r="AC736" s="18"/>
    </row>
    <row r="737" spans="2:29" ht="12.75" customHeight="1" x14ac:dyDescent="0.25">
      <c r="B737" s="19" t="s">
        <v>3396</v>
      </c>
      <c r="C737" s="16" t="s">
        <v>31</v>
      </c>
      <c r="D737" s="16" t="s">
        <v>3398</v>
      </c>
      <c r="E737" s="147" t="s">
        <v>3397</v>
      </c>
      <c r="F737" s="147" t="s">
        <v>3399</v>
      </c>
      <c r="G737" s="147" t="s">
        <v>3400</v>
      </c>
      <c r="H737" s="20" t="s">
        <v>33</v>
      </c>
      <c r="I737" s="21">
        <v>100</v>
      </c>
      <c r="J737" s="16" t="s">
        <v>122</v>
      </c>
      <c r="K737" s="16" t="s">
        <v>37</v>
      </c>
      <c r="L737" s="26" t="s">
        <v>2450</v>
      </c>
      <c r="M737" s="16" t="s">
        <v>37</v>
      </c>
      <c r="N737" s="16" t="s">
        <v>38</v>
      </c>
      <c r="O737" s="16" t="s">
        <v>39</v>
      </c>
      <c r="P737" s="16" t="s">
        <v>40</v>
      </c>
      <c r="Q737" s="20">
        <v>796</v>
      </c>
      <c r="R737" s="83" t="s">
        <v>42</v>
      </c>
      <c r="S737" s="110">
        <v>5</v>
      </c>
      <c r="T737" s="33">
        <v>12000</v>
      </c>
      <c r="U737" s="33">
        <f t="shared" ref="U737" si="47">T737*S737</f>
        <v>60000</v>
      </c>
      <c r="V737" s="22">
        <f t="shared" ref="V737" si="48">U737*1.12</f>
        <v>67200</v>
      </c>
      <c r="W737" s="23"/>
      <c r="X737" s="24">
        <v>2017</v>
      </c>
      <c r="Y737" s="24" t="s">
        <v>43</v>
      </c>
      <c r="Z737" s="18"/>
      <c r="AA737" s="18"/>
      <c r="AB737" s="18"/>
      <c r="AC737" s="18"/>
    </row>
    <row r="738" spans="2:29" ht="12.75" customHeight="1" x14ac:dyDescent="0.25">
      <c r="B738" s="19" t="s">
        <v>3401</v>
      </c>
      <c r="C738" s="16" t="s">
        <v>31</v>
      </c>
      <c r="D738" s="16" t="s">
        <v>3402</v>
      </c>
      <c r="E738" s="147" t="s">
        <v>3403</v>
      </c>
      <c r="F738" s="147" t="s">
        <v>3404</v>
      </c>
      <c r="G738" s="158" t="s">
        <v>3405</v>
      </c>
      <c r="H738" s="20" t="s">
        <v>33</v>
      </c>
      <c r="I738" s="21">
        <v>100</v>
      </c>
      <c r="J738" s="16" t="s">
        <v>122</v>
      </c>
      <c r="K738" s="16" t="s">
        <v>37</v>
      </c>
      <c r="L738" s="26" t="s">
        <v>2450</v>
      </c>
      <c r="M738" s="16" t="s">
        <v>37</v>
      </c>
      <c r="N738" s="16" t="s">
        <v>38</v>
      </c>
      <c r="O738" s="16" t="s">
        <v>39</v>
      </c>
      <c r="P738" s="16" t="s">
        <v>40</v>
      </c>
      <c r="Q738" s="20">
        <v>796</v>
      </c>
      <c r="R738" s="83" t="s">
        <v>42</v>
      </c>
      <c r="S738" s="110">
        <v>4</v>
      </c>
      <c r="T738" s="33">
        <v>65000</v>
      </c>
      <c r="U738" s="33">
        <f t="shared" ref="U738" si="49">T738*S738</f>
        <v>260000</v>
      </c>
      <c r="V738" s="22">
        <f t="shared" ref="V738" si="50">U738*1.12</f>
        <v>291200</v>
      </c>
      <c r="W738" s="23"/>
      <c r="X738" s="24">
        <v>2017</v>
      </c>
      <c r="Y738" s="24" t="s">
        <v>43</v>
      </c>
      <c r="Z738" s="18"/>
      <c r="AA738" s="18"/>
      <c r="AB738" s="18"/>
      <c r="AC738" s="18"/>
    </row>
    <row r="739" spans="2:29" ht="12.75" customHeight="1" x14ac:dyDescent="0.25">
      <c r="B739" s="19" t="s">
        <v>3406</v>
      </c>
      <c r="C739" s="16" t="s">
        <v>31</v>
      </c>
      <c r="D739" s="16" t="s">
        <v>3407</v>
      </c>
      <c r="E739" s="147" t="s">
        <v>3408</v>
      </c>
      <c r="F739" s="147" t="s">
        <v>3409</v>
      </c>
      <c r="G739" s="147" t="s">
        <v>3410</v>
      </c>
      <c r="H739" s="20" t="s">
        <v>33</v>
      </c>
      <c r="I739" s="21">
        <v>100</v>
      </c>
      <c r="J739" s="16" t="s">
        <v>122</v>
      </c>
      <c r="K739" s="16" t="s">
        <v>37</v>
      </c>
      <c r="L739" s="26" t="s">
        <v>2450</v>
      </c>
      <c r="M739" s="16" t="s">
        <v>37</v>
      </c>
      <c r="N739" s="16" t="s">
        <v>38</v>
      </c>
      <c r="O739" s="16" t="s">
        <v>39</v>
      </c>
      <c r="P739" s="16" t="s">
        <v>40</v>
      </c>
      <c r="Q739" s="20">
        <v>796</v>
      </c>
      <c r="R739" s="83" t="s">
        <v>42</v>
      </c>
      <c r="S739" s="110">
        <v>1</v>
      </c>
      <c r="T739" s="33">
        <v>280000</v>
      </c>
      <c r="U739" s="33">
        <f t="shared" ref="U739" si="51">T739*S739</f>
        <v>280000</v>
      </c>
      <c r="V739" s="22">
        <f t="shared" ref="V739" si="52">U739*1.12</f>
        <v>313600.00000000006</v>
      </c>
      <c r="W739" s="23"/>
      <c r="X739" s="24">
        <v>2017</v>
      </c>
      <c r="Y739" s="24" t="s">
        <v>43</v>
      </c>
      <c r="Z739" s="18"/>
      <c r="AA739" s="18"/>
      <c r="AB739" s="18"/>
      <c r="AC739" s="18"/>
    </row>
    <row r="740" spans="2:29" ht="12.75" customHeight="1" x14ac:dyDescent="0.25">
      <c r="B740" s="19" t="s">
        <v>3411</v>
      </c>
      <c r="C740" s="16" t="s">
        <v>31</v>
      </c>
      <c r="D740" s="26" t="s">
        <v>2312</v>
      </c>
      <c r="E740" s="147" t="s">
        <v>3412</v>
      </c>
      <c r="F740" s="147" t="s">
        <v>3302</v>
      </c>
      <c r="G740" s="147" t="s">
        <v>3413</v>
      </c>
      <c r="H740" s="20" t="s">
        <v>33</v>
      </c>
      <c r="I740" s="21">
        <v>100</v>
      </c>
      <c r="J740" s="16" t="s">
        <v>122</v>
      </c>
      <c r="K740" s="16" t="s">
        <v>37</v>
      </c>
      <c r="L740" s="26" t="s">
        <v>2450</v>
      </c>
      <c r="M740" s="16" t="s">
        <v>37</v>
      </c>
      <c r="N740" s="16" t="s">
        <v>38</v>
      </c>
      <c r="O740" s="16" t="s">
        <v>39</v>
      </c>
      <c r="P740" s="16" t="s">
        <v>40</v>
      </c>
      <c r="Q740" s="20">
        <v>839</v>
      </c>
      <c r="R740" s="83" t="s">
        <v>49</v>
      </c>
      <c r="S740" s="110">
        <v>1</v>
      </c>
      <c r="T740" s="33">
        <v>250000</v>
      </c>
      <c r="U740" s="33">
        <f t="shared" ref="U740" si="53">T740*S740</f>
        <v>250000</v>
      </c>
      <c r="V740" s="22">
        <f t="shared" ref="V740" si="54">U740*1.12</f>
        <v>280000</v>
      </c>
      <c r="W740" s="23"/>
      <c r="X740" s="24">
        <v>2017</v>
      </c>
      <c r="Y740" s="24" t="s">
        <v>43</v>
      </c>
      <c r="Z740" s="18"/>
      <c r="AA740" s="18"/>
      <c r="AB740" s="18"/>
      <c r="AC740" s="18"/>
    </row>
    <row r="741" spans="2:29" ht="12.75" customHeight="1" x14ac:dyDescent="0.25">
      <c r="B741" s="19" t="s">
        <v>3414</v>
      </c>
      <c r="C741" s="16" t="s">
        <v>31</v>
      </c>
      <c r="D741" s="26" t="s">
        <v>3415</v>
      </c>
      <c r="E741" s="147" t="s">
        <v>3416</v>
      </c>
      <c r="F741" s="147" t="s">
        <v>3417</v>
      </c>
      <c r="G741" s="147" t="s">
        <v>3418</v>
      </c>
      <c r="H741" s="20" t="s">
        <v>33</v>
      </c>
      <c r="I741" s="21">
        <v>100</v>
      </c>
      <c r="J741" s="16" t="s">
        <v>122</v>
      </c>
      <c r="K741" s="16" t="s">
        <v>37</v>
      </c>
      <c r="L741" s="26" t="s">
        <v>2450</v>
      </c>
      <c r="M741" s="16" t="s">
        <v>37</v>
      </c>
      <c r="N741" s="16" t="s">
        <v>38</v>
      </c>
      <c r="O741" s="16" t="s">
        <v>39</v>
      </c>
      <c r="P741" s="16" t="s">
        <v>40</v>
      </c>
      <c r="Q741" s="20">
        <v>839</v>
      </c>
      <c r="R741" s="83" t="s">
        <v>49</v>
      </c>
      <c r="S741" s="110">
        <v>1</v>
      </c>
      <c r="T741" s="33">
        <v>900000</v>
      </c>
      <c r="U741" s="33">
        <f t="shared" ref="U741" si="55">T741*S741</f>
        <v>900000</v>
      </c>
      <c r="V741" s="22">
        <f t="shared" ref="V741" si="56">U741*1.12</f>
        <v>1008000.0000000001</v>
      </c>
      <c r="W741" s="23"/>
      <c r="X741" s="24">
        <v>2017</v>
      </c>
      <c r="Y741" s="24" t="s">
        <v>43</v>
      </c>
      <c r="Z741" s="18"/>
      <c r="AA741" s="18"/>
      <c r="AB741" s="18"/>
      <c r="AC741" s="18"/>
    </row>
    <row r="742" spans="2:29" ht="12.75" customHeight="1" x14ac:dyDescent="0.25">
      <c r="B742" s="19" t="s">
        <v>3419</v>
      </c>
      <c r="C742" s="16" t="s">
        <v>31</v>
      </c>
      <c r="D742" s="26" t="s">
        <v>1359</v>
      </c>
      <c r="E742" s="147" t="s">
        <v>3420</v>
      </c>
      <c r="F742" s="147" t="s">
        <v>2503</v>
      </c>
      <c r="G742" s="147" t="s">
        <v>3421</v>
      </c>
      <c r="H742" s="20" t="s">
        <v>33</v>
      </c>
      <c r="I742" s="21">
        <v>100</v>
      </c>
      <c r="J742" s="16" t="s">
        <v>122</v>
      </c>
      <c r="K742" s="16" t="s">
        <v>37</v>
      </c>
      <c r="L742" s="26" t="s">
        <v>2450</v>
      </c>
      <c r="M742" s="16" t="s">
        <v>37</v>
      </c>
      <c r="N742" s="16" t="s">
        <v>38</v>
      </c>
      <c r="O742" s="16" t="s">
        <v>39</v>
      </c>
      <c r="P742" s="16" t="s">
        <v>40</v>
      </c>
      <c r="Q742" s="20">
        <v>796</v>
      </c>
      <c r="R742" s="83" t="s">
        <v>42</v>
      </c>
      <c r="S742" s="110">
        <v>2</v>
      </c>
      <c r="T742" s="33">
        <v>20000</v>
      </c>
      <c r="U742" s="33">
        <f t="shared" ref="U742" si="57">T742*S742</f>
        <v>40000</v>
      </c>
      <c r="V742" s="22">
        <f t="shared" ref="V742" si="58">U742*1.12</f>
        <v>44800.000000000007</v>
      </c>
      <c r="W742" s="23"/>
      <c r="X742" s="24">
        <v>2017</v>
      </c>
      <c r="Y742" s="24" t="s">
        <v>43</v>
      </c>
      <c r="Z742" s="18"/>
      <c r="AA742" s="18"/>
      <c r="AB742" s="18"/>
      <c r="AC742" s="18"/>
    </row>
    <row r="743" spans="2:29" ht="12.75" customHeight="1" x14ac:dyDescent="0.25">
      <c r="B743" s="19" t="s">
        <v>3422</v>
      </c>
      <c r="C743" s="16" t="s">
        <v>31</v>
      </c>
      <c r="D743" s="26" t="s">
        <v>913</v>
      </c>
      <c r="E743" s="147" t="s">
        <v>3255</v>
      </c>
      <c r="F743" s="147" t="s">
        <v>3260</v>
      </c>
      <c r="G743" s="147" t="s">
        <v>3423</v>
      </c>
      <c r="H743" s="20" t="s">
        <v>33</v>
      </c>
      <c r="I743" s="21">
        <v>100</v>
      </c>
      <c r="J743" s="16" t="s">
        <v>122</v>
      </c>
      <c r="K743" s="16" t="s">
        <v>37</v>
      </c>
      <c r="L743" s="26" t="s">
        <v>2450</v>
      </c>
      <c r="M743" s="16" t="s">
        <v>37</v>
      </c>
      <c r="N743" s="16" t="s">
        <v>38</v>
      </c>
      <c r="O743" s="16" t="s">
        <v>39</v>
      </c>
      <c r="P743" s="16" t="s">
        <v>40</v>
      </c>
      <c r="Q743" s="20">
        <v>796</v>
      </c>
      <c r="R743" s="83" t="s">
        <v>42</v>
      </c>
      <c r="S743" s="110">
        <v>7</v>
      </c>
      <c r="T743" s="33">
        <v>80000</v>
      </c>
      <c r="U743" s="33">
        <f t="shared" ref="U743" si="59">T743*S743</f>
        <v>560000</v>
      </c>
      <c r="V743" s="22">
        <f t="shared" ref="V743" si="60">U743*1.12</f>
        <v>627200.00000000012</v>
      </c>
      <c r="W743" s="23"/>
      <c r="X743" s="24">
        <v>2017</v>
      </c>
      <c r="Y743" s="24" t="s">
        <v>43</v>
      </c>
      <c r="Z743" s="18"/>
      <c r="AA743" s="18"/>
      <c r="AB743" s="18"/>
      <c r="AC743" s="18"/>
    </row>
    <row r="744" spans="2:29" ht="12.75" customHeight="1" x14ac:dyDescent="0.25">
      <c r="B744" s="19" t="s">
        <v>3424</v>
      </c>
      <c r="C744" s="16" t="s">
        <v>31</v>
      </c>
      <c r="D744" s="26" t="s">
        <v>3425</v>
      </c>
      <c r="E744" s="147" t="s">
        <v>3527</v>
      </c>
      <c r="F744" s="147" t="s">
        <v>3426</v>
      </c>
      <c r="G744" s="147" t="s">
        <v>3427</v>
      </c>
      <c r="H744" s="20" t="s">
        <v>33</v>
      </c>
      <c r="I744" s="21">
        <v>100</v>
      </c>
      <c r="J744" s="16" t="s">
        <v>122</v>
      </c>
      <c r="K744" s="16" t="s">
        <v>37</v>
      </c>
      <c r="L744" s="26" t="s">
        <v>2450</v>
      </c>
      <c r="M744" s="16" t="s">
        <v>37</v>
      </c>
      <c r="N744" s="16" t="s">
        <v>38</v>
      </c>
      <c r="O744" s="16" t="s">
        <v>39</v>
      </c>
      <c r="P744" s="16" t="s">
        <v>40</v>
      </c>
      <c r="Q744" s="20">
        <v>796</v>
      </c>
      <c r="R744" s="83" t="s">
        <v>42</v>
      </c>
      <c r="S744" s="110">
        <v>1</v>
      </c>
      <c r="T744" s="33">
        <v>470000</v>
      </c>
      <c r="U744" s="33">
        <f t="shared" ref="U744" si="61">T744*S744</f>
        <v>470000</v>
      </c>
      <c r="V744" s="22">
        <f t="shared" ref="V744" si="62">U744*1.12</f>
        <v>526400</v>
      </c>
      <c r="W744" s="23"/>
      <c r="X744" s="24">
        <v>2017</v>
      </c>
      <c r="Y744" s="24" t="s">
        <v>43</v>
      </c>
      <c r="Z744" s="18"/>
      <c r="AA744" s="18"/>
      <c r="AB744" s="18"/>
      <c r="AC744" s="18"/>
    </row>
    <row r="745" spans="2:29" ht="12.75" customHeight="1" x14ac:dyDescent="0.25">
      <c r="B745" s="19" t="s">
        <v>3432</v>
      </c>
      <c r="C745" s="16" t="s">
        <v>31</v>
      </c>
      <c r="D745" s="26" t="s">
        <v>3428</v>
      </c>
      <c r="E745" s="147" t="s">
        <v>3429</v>
      </c>
      <c r="F745" s="147" t="s">
        <v>3430</v>
      </c>
      <c r="G745" s="147" t="s">
        <v>3431</v>
      </c>
      <c r="H745" s="20" t="s">
        <v>33</v>
      </c>
      <c r="I745" s="21">
        <v>100</v>
      </c>
      <c r="J745" s="16" t="s">
        <v>122</v>
      </c>
      <c r="K745" s="16" t="s">
        <v>37</v>
      </c>
      <c r="L745" s="26" t="s">
        <v>2450</v>
      </c>
      <c r="M745" s="16" t="s">
        <v>37</v>
      </c>
      <c r="N745" s="16" t="s">
        <v>38</v>
      </c>
      <c r="O745" s="16" t="s">
        <v>39</v>
      </c>
      <c r="P745" s="16" t="s">
        <v>40</v>
      </c>
      <c r="Q745" s="20">
        <v>796</v>
      </c>
      <c r="R745" s="83" t="s">
        <v>42</v>
      </c>
      <c r="S745" s="110">
        <v>20</v>
      </c>
      <c r="T745" s="33">
        <v>25000</v>
      </c>
      <c r="U745" s="33">
        <f t="shared" ref="U745" si="63">T745*S745</f>
        <v>500000</v>
      </c>
      <c r="V745" s="22">
        <f t="shared" ref="V745" si="64">U745*1.12</f>
        <v>560000</v>
      </c>
      <c r="W745" s="23"/>
      <c r="X745" s="24">
        <v>2017</v>
      </c>
      <c r="Y745" s="24" t="s">
        <v>43</v>
      </c>
      <c r="Z745" s="18"/>
      <c r="AA745" s="18"/>
      <c r="AB745" s="18"/>
      <c r="AC745" s="18"/>
    </row>
    <row r="746" spans="2:29" ht="12.75" customHeight="1" x14ac:dyDescent="0.25">
      <c r="B746" s="19" t="s">
        <v>3433</v>
      </c>
      <c r="C746" s="16" t="s">
        <v>31</v>
      </c>
      <c r="D746" s="26" t="s">
        <v>3434</v>
      </c>
      <c r="E746" s="147" t="s">
        <v>3435</v>
      </c>
      <c r="F746" s="147" t="s">
        <v>3436</v>
      </c>
      <c r="G746" s="147" t="s">
        <v>3437</v>
      </c>
      <c r="H746" s="20" t="s">
        <v>33</v>
      </c>
      <c r="I746" s="21">
        <v>100</v>
      </c>
      <c r="J746" s="16" t="s">
        <v>122</v>
      </c>
      <c r="K746" s="16" t="s">
        <v>37</v>
      </c>
      <c r="L746" s="26" t="s">
        <v>2450</v>
      </c>
      <c r="M746" s="16" t="s">
        <v>37</v>
      </c>
      <c r="N746" s="16" t="s">
        <v>38</v>
      </c>
      <c r="O746" s="16" t="s">
        <v>39</v>
      </c>
      <c r="P746" s="16" t="s">
        <v>40</v>
      </c>
      <c r="Q746" s="20">
        <v>796</v>
      </c>
      <c r="R746" s="83" t="s">
        <v>42</v>
      </c>
      <c r="S746" s="110">
        <v>14</v>
      </c>
      <c r="T746" s="33">
        <v>70000</v>
      </c>
      <c r="U746" s="33">
        <f t="shared" ref="U746" si="65">T746*S746</f>
        <v>980000</v>
      </c>
      <c r="V746" s="22">
        <f t="shared" ref="V746" si="66">U746*1.12</f>
        <v>1097600</v>
      </c>
      <c r="W746" s="23"/>
      <c r="X746" s="24">
        <v>2017</v>
      </c>
      <c r="Y746" s="24" t="s">
        <v>43</v>
      </c>
      <c r="Z746" s="18"/>
      <c r="AA746" s="18"/>
      <c r="AB746" s="18"/>
      <c r="AC746" s="18"/>
    </row>
    <row r="747" spans="2:29" ht="12.75" customHeight="1" x14ac:dyDescent="0.25">
      <c r="B747" s="19" t="s">
        <v>3450</v>
      </c>
      <c r="C747" s="16" t="s">
        <v>31</v>
      </c>
      <c r="D747" s="26" t="s">
        <v>3451</v>
      </c>
      <c r="E747" s="147" t="s">
        <v>3452</v>
      </c>
      <c r="F747" s="147" t="s">
        <v>3453</v>
      </c>
      <c r="G747" s="147" t="s">
        <v>3454</v>
      </c>
      <c r="H747" s="20" t="s">
        <v>33</v>
      </c>
      <c r="I747" s="21">
        <v>100</v>
      </c>
      <c r="J747" s="16" t="s">
        <v>122</v>
      </c>
      <c r="K747" s="16" t="s">
        <v>37</v>
      </c>
      <c r="L747" s="26" t="s">
        <v>2450</v>
      </c>
      <c r="M747" s="16" t="s">
        <v>37</v>
      </c>
      <c r="N747" s="16" t="s">
        <v>38</v>
      </c>
      <c r="O747" s="16" t="s">
        <v>39</v>
      </c>
      <c r="P747" s="16" t="s">
        <v>40</v>
      </c>
      <c r="Q747" s="20">
        <v>796</v>
      </c>
      <c r="R747" s="83" t="s">
        <v>42</v>
      </c>
      <c r="S747" s="110">
        <v>3</v>
      </c>
      <c r="T747" s="33">
        <v>54200</v>
      </c>
      <c r="U747" s="33">
        <f t="shared" ref="U747" si="67">T747*S747</f>
        <v>162600</v>
      </c>
      <c r="V747" s="22">
        <f t="shared" ref="V747" si="68">U747*1.12</f>
        <v>182112.00000000003</v>
      </c>
      <c r="W747" s="23"/>
      <c r="X747" s="24">
        <v>2017</v>
      </c>
      <c r="Y747" s="24" t="s">
        <v>43</v>
      </c>
      <c r="Z747" s="18"/>
      <c r="AA747" s="18"/>
      <c r="AB747" s="18"/>
      <c r="AC747" s="18"/>
    </row>
    <row r="748" spans="2:29" ht="12.75" customHeight="1" x14ac:dyDescent="0.25">
      <c r="B748" s="19" t="s">
        <v>3455</v>
      </c>
      <c r="C748" s="16" t="s">
        <v>31</v>
      </c>
      <c r="D748" s="26" t="s">
        <v>3456</v>
      </c>
      <c r="E748" s="147" t="s">
        <v>3452</v>
      </c>
      <c r="F748" s="147" t="s">
        <v>3457</v>
      </c>
      <c r="G748" s="147" t="s">
        <v>3458</v>
      </c>
      <c r="H748" s="20" t="s">
        <v>33</v>
      </c>
      <c r="I748" s="21">
        <v>100</v>
      </c>
      <c r="J748" s="16" t="s">
        <v>122</v>
      </c>
      <c r="K748" s="16" t="s">
        <v>37</v>
      </c>
      <c r="L748" s="26" t="s">
        <v>2450</v>
      </c>
      <c r="M748" s="16" t="s">
        <v>37</v>
      </c>
      <c r="N748" s="16" t="s">
        <v>38</v>
      </c>
      <c r="O748" s="16" t="s">
        <v>39</v>
      </c>
      <c r="P748" s="16" t="s">
        <v>40</v>
      </c>
      <c r="Q748" s="20">
        <v>796</v>
      </c>
      <c r="R748" s="83" t="s">
        <v>42</v>
      </c>
      <c r="S748" s="110">
        <v>5</v>
      </c>
      <c r="T748" s="33">
        <v>56700</v>
      </c>
      <c r="U748" s="33">
        <f t="shared" ref="U748" si="69">T748*S748</f>
        <v>283500</v>
      </c>
      <c r="V748" s="22">
        <f t="shared" ref="V748" si="70">U748*1.12</f>
        <v>317520.00000000006</v>
      </c>
      <c r="W748" s="23"/>
      <c r="X748" s="24">
        <v>2017</v>
      </c>
      <c r="Y748" s="24" t="s">
        <v>43</v>
      </c>
      <c r="Z748" s="18"/>
      <c r="AA748" s="18"/>
      <c r="AB748" s="18"/>
      <c r="AC748" s="18"/>
    </row>
    <row r="749" spans="2:29" ht="12.75" customHeight="1" x14ac:dyDescent="0.25">
      <c r="B749" s="19" t="s">
        <v>3459</v>
      </c>
      <c r="C749" s="16" t="s">
        <v>31</v>
      </c>
      <c r="D749" s="26" t="s">
        <v>3460</v>
      </c>
      <c r="E749" s="147" t="s">
        <v>3461</v>
      </c>
      <c r="F749" s="147" t="s">
        <v>3462</v>
      </c>
      <c r="G749" s="147" t="s">
        <v>3463</v>
      </c>
      <c r="H749" s="20" t="s">
        <v>33</v>
      </c>
      <c r="I749" s="21">
        <v>100</v>
      </c>
      <c r="J749" s="16" t="s">
        <v>122</v>
      </c>
      <c r="K749" s="16" t="s">
        <v>37</v>
      </c>
      <c r="L749" s="26" t="s">
        <v>2450</v>
      </c>
      <c r="M749" s="16" t="s">
        <v>37</v>
      </c>
      <c r="N749" s="16" t="s">
        <v>38</v>
      </c>
      <c r="O749" s="16" t="s">
        <v>39</v>
      </c>
      <c r="P749" s="16" t="s">
        <v>40</v>
      </c>
      <c r="Q749" s="20">
        <v>796</v>
      </c>
      <c r="R749" s="83" t="s">
        <v>42</v>
      </c>
      <c r="S749" s="110">
        <v>1</v>
      </c>
      <c r="T749" s="33">
        <v>226700</v>
      </c>
      <c r="U749" s="33">
        <f t="shared" ref="U749" si="71">T749*S749</f>
        <v>226700</v>
      </c>
      <c r="V749" s="22">
        <f t="shared" ref="V749" si="72">U749*1.12</f>
        <v>253904.00000000003</v>
      </c>
      <c r="W749" s="23"/>
      <c r="X749" s="24">
        <v>2017</v>
      </c>
      <c r="Y749" s="24" t="s">
        <v>43</v>
      </c>
      <c r="Z749" s="18"/>
      <c r="AA749" s="18"/>
      <c r="AB749" s="18"/>
      <c r="AC749" s="18"/>
    </row>
    <row r="750" spans="2:29" ht="12.75" customHeight="1" x14ac:dyDescent="0.25">
      <c r="B750" s="19" t="s">
        <v>3464</v>
      </c>
      <c r="C750" s="16" t="s">
        <v>31</v>
      </c>
      <c r="D750" s="26" t="s">
        <v>3465</v>
      </c>
      <c r="E750" s="147" t="s">
        <v>3461</v>
      </c>
      <c r="F750" s="147" t="s">
        <v>3466</v>
      </c>
      <c r="G750" s="147" t="s">
        <v>3467</v>
      </c>
      <c r="H750" s="20" t="s">
        <v>33</v>
      </c>
      <c r="I750" s="21">
        <v>100</v>
      </c>
      <c r="J750" s="16" t="s">
        <v>122</v>
      </c>
      <c r="K750" s="16" t="s">
        <v>37</v>
      </c>
      <c r="L750" s="26" t="s">
        <v>2450</v>
      </c>
      <c r="M750" s="16" t="s">
        <v>37</v>
      </c>
      <c r="N750" s="16" t="s">
        <v>38</v>
      </c>
      <c r="O750" s="16" t="s">
        <v>39</v>
      </c>
      <c r="P750" s="16" t="s">
        <v>40</v>
      </c>
      <c r="Q750" s="20">
        <v>796</v>
      </c>
      <c r="R750" s="83" t="s">
        <v>42</v>
      </c>
      <c r="S750" s="110">
        <v>1</v>
      </c>
      <c r="T750" s="33">
        <v>160000</v>
      </c>
      <c r="U750" s="33">
        <f t="shared" ref="U750" si="73">T750*S750</f>
        <v>160000</v>
      </c>
      <c r="V750" s="22">
        <f t="shared" ref="V750" si="74">U750*1.12</f>
        <v>179200.00000000003</v>
      </c>
      <c r="W750" s="23"/>
      <c r="X750" s="24">
        <v>2017</v>
      </c>
      <c r="Y750" s="24" t="s">
        <v>43</v>
      </c>
      <c r="Z750" s="18"/>
      <c r="AA750" s="18"/>
      <c r="AB750" s="18"/>
      <c r="AC750" s="18"/>
    </row>
    <row r="751" spans="2:29" ht="12.75" customHeight="1" x14ac:dyDescent="0.25">
      <c r="B751" s="19" t="s">
        <v>3468</v>
      </c>
      <c r="C751" s="16" t="s">
        <v>31</v>
      </c>
      <c r="D751" s="26" t="s">
        <v>3469</v>
      </c>
      <c r="E751" s="147" t="s">
        <v>3470</v>
      </c>
      <c r="F751" s="147" t="s">
        <v>3471</v>
      </c>
      <c r="G751" s="147" t="s">
        <v>3472</v>
      </c>
      <c r="H751" s="20" t="s">
        <v>33</v>
      </c>
      <c r="I751" s="21">
        <v>100</v>
      </c>
      <c r="J751" s="16" t="s">
        <v>122</v>
      </c>
      <c r="K751" s="16" t="s">
        <v>37</v>
      </c>
      <c r="L751" s="26" t="s">
        <v>2450</v>
      </c>
      <c r="M751" s="16" t="s">
        <v>37</v>
      </c>
      <c r="N751" s="16" t="s">
        <v>38</v>
      </c>
      <c r="O751" s="16" t="s">
        <v>39</v>
      </c>
      <c r="P751" s="16" t="s">
        <v>40</v>
      </c>
      <c r="Q751" s="20">
        <v>796</v>
      </c>
      <c r="R751" s="83" t="s">
        <v>42</v>
      </c>
      <c r="S751" s="110">
        <v>2</v>
      </c>
      <c r="T751" s="33">
        <v>50000</v>
      </c>
      <c r="U751" s="33">
        <f t="shared" ref="U751" si="75">T751*S751</f>
        <v>100000</v>
      </c>
      <c r="V751" s="22">
        <f t="shared" ref="V751" si="76">U751*1.12</f>
        <v>112000.00000000001</v>
      </c>
      <c r="W751" s="23"/>
      <c r="X751" s="24">
        <v>2017</v>
      </c>
      <c r="Y751" s="24" t="s">
        <v>43</v>
      </c>
      <c r="Z751" s="18"/>
      <c r="AA751" s="18"/>
      <c r="AB751" s="18"/>
      <c r="AC751" s="18"/>
    </row>
    <row r="752" spans="2:29" ht="12.75" customHeight="1" x14ac:dyDescent="0.25">
      <c r="B752" s="19" t="s">
        <v>3473</v>
      </c>
      <c r="C752" s="16" t="s">
        <v>31</v>
      </c>
      <c r="D752" s="26" t="s">
        <v>3474</v>
      </c>
      <c r="E752" s="147" t="s">
        <v>3470</v>
      </c>
      <c r="F752" s="147" t="s">
        <v>3475</v>
      </c>
      <c r="G752" s="147" t="s">
        <v>3476</v>
      </c>
      <c r="H752" s="20" t="s">
        <v>33</v>
      </c>
      <c r="I752" s="21">
        <v>100</v>
      </c>
      <c r="J752" s="16" t="s">
        <v>122</v>
      </c>
      <c r="K752" s="16" t="s">
        <v>37</v>
      </c>
      <c r="L752" s="26" t="s">
        <v>2450</v>
      </c>
      <c r="M752" s="16" t="s">
        <v>37</v>
      </c>
      <c r="N752" s="16" t="s">
        <v>38</v>
      </c>
      <c r="O752" s="16" t="s">
        <v>39</v>
      </c>
      <c r="P752" s="16" t="s">
        <v>40</v>
      </c>
      <c r="Q752" s="20">
        <v>796</v>
      </c>
      <c r="R752" s="83" t="s">
        <v>42</v>
      </c>
      <c r="S752" s="110">
        <v>1</v>
      </c>
      <c r="T752" s="33">
        <v>137000</v>
      </c>
      <c r="U752" s="33">
        <f t="shared" ref="U752" si="77">T752*S752</f>
        <v>137000</v>
      </c>
      <c r="V752" s="22">
        <f t="shared" ref="V752" si="78">U752*1.12</f>
        <v>153440.00000000003</v>
      </c>
      <c r="W752" s="23"/>
      <c r="X752" s="24">
        <v>2017</v>
      </c>
      <c r="Y752" s="24" t="s">
        <v>43</v>
      </c>
      <c r="Z752" s="18"/>
      <c r="AA752" s="18"/>
      <c r="AB752" s="18"/>
      <c r="AC752" s="18"/>
    </row>
    <row r="753" spans="1:39" ht="12.75" customHeight="1" x14ac:dyDescent="0.25">
      <c r="B753" s="19" t="s">
        <v>3477</v>
      </c>
      <c r="C753" s="16" t="s">
        <v>31</v>
      </c>
      <c r="D753" s="26" t="s">
        <v>3478</v>
      </c>
      <c r="E753" s="147" t="s">
        <v>2561</v>
      </c>
      <c r="F753" s="147" t="s">
        <v>3479</v>
      </c>
      <c r="G753" s="147" t="s">
        <v>3480</v>
      </c>
      <c r="H753" s="20" t="s">
        <v>33</v>
      </c>
      <c r="I753" s="21">
        <v>100</v>
      </c>
      <c r="J753" s="16" t="s">
        <v>122</v>
      </c>
      <c r="K753" s="16" t="s">
        <v>37</v>
      </c>
      <c r="L753" s="26" t="s">
        <v>2450</v>
      </c>
      <c r="M753" s="16" t="s">
        <v>37</v>
      </c>
      <c r="N753" s="16" t="s">
        <v>38</v>
      </c>
      <c r="O753" s="16" t="s">
        <v>39</v>
      </c>
      <c r="P753" s="16" t="s">
        <v>40</v>
      </c>
      <c r="Q753" s="20">
        <v>796</v>
      </c>
      <c r="R753" s="83" t="s">
        <v>42</v>
      </c>
      <c r="S753" s="110">
        <v>2</v>
      </c>
      <c r="T753" s="33">
        <v>30000</v>
      </c>
      <c r="U753" s="33">
        <f t="shared" ref="U753" si="79">T753*S753</f>
        <v>60000</v>
      </c>
      <c r="V753" s="22">
        <f t="shared" ref="V753" si="80">U753*1.12</f>
        <v>67200</v>
      </c>
      <c r="W753" s="23"/>
      <c r="X753" s="24">
        <v>2017</v>
      </c>
      <c r="Y753" s="24" t="s">
        <v>43</v>
      </c>
      <c r="Z753" s="18"/>
      <c r="AA753" s="18"/>
      <c r="AB753" s="18"/>
      <c r="AC753" s="18"/>
    </row>
    <row r="754" spans="1:39" ht="12.75" customHeight="1" x14ac:dyDescent="0.25">
      <c r="B754" s="19" t="s">
        <v>3481</v>
      </c>
      <c r="C754" s="16" t="s">
        <v>31</v>
      </c>
      <c r="D754" s="26" t="s">
        <v>166</v>
      </c>
      <c r="E754" s="147" t="s">
        <v>1523</v>
      </c>
      <c r="F754" s="147" t="s">
        <v>3487</v>
      </c>
      <c r="G754" s="147" t="s">
        <v>3488</v>
      </c>
      <c r="H754" s="20" t="s">
        <v>33</v>
      </c>
      <c r="I754" s="21">
        <v>100</v>
      </c>
      <c r="J754" s="16" t="s">
        <v>122</v>
      </c>
      <c r="K754" s="16" t="s">
        <v>37</v>
      </c>
      <c r="L754" s="26" t="s">
        <v>2450</v>
      </c>
      <c r="M754" s="16" t="s">
        <v>37</v>
      </c>
      <c r="N754" s="16" t="s">
        <v>38</v>
      </c>
      <c r="O754" s="16" t="s">
        <v>39</v>
      </c>
      <c r="P754" s="16" t="s">
        <v>40</v>
      </c>
      <c r="Q754" s="20">
        <v>6</v>
      </c>
      <c r="R754" s="83" t="s">
        <v>87</v>
      </c>
      <c r="S754" s="110">
        <v>800</v>
      </c>
      <c r="T754" s="33">
        <v>220</v>
      </c>
      <c r="U754" s="33">
        <f t="shared" ref="U754" si="81">T754*S754</f>
        <v>176000</v>
      </c>
      <c r="V754" s="22">
        <f t="shared" ref="V754" si="82">U754*1.12</f>
        <v>197120.00000000003</v>
      </c>
      <c r="W754" s="23"/>
      <c r="X754" s="24">
        <v>2017</v>
      </c>
      <c r="Y754" s="24" t="s">
        <v>43</v>
      </c>
      <c r="Z754" s="18"/>
      <c r="AA754" s="18"/>
      <c r="AB754" s="18"/>
      <c r="AC754" s="18"/>
    </row>
    <row r="755" spans="1:39" ht="12.75" customHeight="1" x14ac:dyDescent="0.25">
      <c r="B755" s="19" t="s">
        <v>3482</v>
      </c>
      <c r="C755" s="16" t="s">
        <v>31</v>
      </c>
      <c r="D755" s="26" t="s">
        <v>3483</v>
      </c>
      <c r="E755" s="147" t="s">
        <v>3484</v>
      </c>
      <c r="F755" s="147" t="s">
        <v>3485</v>
      </c>
      <c r="G755" s="147" t="s">
        <v>3486</v>
      </c>
      <c r="H755" s="20" t="s">
        <v>33</v>
      </c>
      <c r="I755" s="21">
        <v>100</v>
      </c>
      <c r="J755" s="16" t="s">
        <v>122</v>
      </c>
      <c r="K755" s="16" t="s">
        <v>37</v>
      </c>
      <c r="L755" s="26" t="s">
        <v>2450</v>
      </c>
      <c r="M755" s="16" t="s">
        <v>37</v>
      </c>
      <c r="N755" s="16" t="s">
        <v>38</v>
      </c>
      <c r="O755" s="16" t="s">
        <v>39</v>
      </c>
      <c r="P755" s="16" t="s">
        <v>40</v>
      </c>
      <c r="Q755" s="20">
        <v>6</v>
      </c>
      <c r="R755" s="83" t="s">
        <v>87</v>
      </c>
      <c r="S755" s="110">
        <v>700</v>
      </c>
      <c r="T755" s="33">
        <v>130</v>
      </c>
      <c r="U755" s="33">
        <f t="shared" ref="U755:U756" si="83">T755*S755</f>
        <v>91000</v>
      </c>
      <c r="V755" s="22">
        <f t="shared" ref="V755:V756" si="84">U755*1.12</f>
        <v>101920.00000000001</v>
      </c>
      <c r="W755" s="23"/>
      <c r="X755" s="24">
        <v>2017</v>
      </c>
      <c r="Y755" s="24" t="s">
        <v>43</v>
      </c>
      <c r="Z755" s="18"/>
      <c r="AA755" s="18"/>
      <c r="AB755" s="18"/>
      <c r="AC755" s="18"/>
    </row>
    <row r="756" spans="1:39" ht="12.75" customHeight="1" x14ac:dyDescent="0.25">
      <c r="B756" s="19" t="s">
        <v>3489</v>
      </c>
      <c r="C756" s="16" t="s">
        <v>31</v>
      </c>
      <c r="D756" s="26" t="s">
        <v>3490</v>
      </c>
      <c r="E756" s="147" t="s">
        <v>3491</v>
      </c>
      <c r="F756" s="147" t="s">
        <v>3492</v>
      </c>
      <c r="G756" s="147" t="s">
        <v>3493</v>
      </c>
      <c r="H756" s="20" t="s">
        <v>33</v>
      </c>
      <c r="I756" s="21">
        <v>100</v>
      </c>
      <c r="J756" s="16" t="s">
        <v>122</v>
      </c>
      <c r="K756" s="16" t="s">
        <v>37</v>
      </c>
      <c r="L756" s="26" t="s">
        <v>2450</v>
      </c>
      <c r="M756" s="16" t="s">
        <v>37</v>
      </c>
      <c r="N756" s="16" t="s">
        <v>38</v>
      </c>
      <c r="O756" s="16" t="s">
        <v>39</v>
      </c>
      <c r="P756" s="16" t="s">
        <v>40</v>
      </c>
      <c r="Q756" s="20">
        <v>796</v>
      </c>
      <c r="R756" s="83" t="s">
        <v>42</v>
      </c>
      <c r="S756" s="110">
        <v>3</v>
      </c>
      <c r="T756" s="33">
        <v>30000</v>
      </c>
      <c r="U756" s="33">
        <f t="shared" si="83"/>
        <v>90000</v>
      </c>
      <c r="V756" s="22">
        <f t="shared" si="84"/>
        <v>100800.00000000001</v>
      </c>
      <c r="W756" s="23"/>
      <c r="X756" s="24">
        <v>2017</v>
      </c>
      <c r="Y756" s="24" t="s">
        <v>43</v>
      </c>
      <c r="Z756" s="18"/>
      <c r="AA756" s="18"/>
      <c r="AB756" s="18"/>
      <c r="AC756" s="18"/>
    </row>
    <row r="757" spans="1:39" ht="12.75" customHeight="1" x14ac:dyDescent="0.25">
      <c r="B757" s="169" t="s">
        <v>3526</v>
      </c>
      <c r="C757" s="30"/>
      <c r="D757" s="31"/>
      <c r="E757" s="20"/>
      <c r="F757" s="20"/>
      <c r="G757" s="20"/>
      <c r="H757" s="20"/>
      <c r="I757" s="20"/>
      <c r="J757" s="20"/>
      <c r="K757" s="20"/>
      <c r="L757" s="20"/>
      <c r="M757" s="20"/>
      <c r="N757" s="20"/>
      <c r="O757" s="20"/>
      <c r="P757" s="20"/>
      <c r="Q757" s="20"/>
      <c r="R757" s="20"/>
      <c r="S757" s="20"/>
      <c r="T757" s="111"/>
      <c r="U757" s="33">
        <v>278854457.85000002</v>
      </c>
      <c r="V757" s="22">
        <f>U757*1.12</f>
        <v>312316992.79200006</v>
      </c>
      <c r="W757" s="23"/>
      <c r="X757" s="24">
        <v>2017</v>
      </c>
      <c r="Y757" s="24"/>
      <c r="Z757" s="18"/>
      <c r="AA757" s="18"/>
      <c r="AB757" s="18"/>
      <c r="AC757" s="18"/>
    </row>
    <row r="758" spans="1:39" ht="12.75" customHeight="1" x14ac:dyDescent="0.25">
      <c r="B758" s="44" t="s">
        <v>1004</v>
      </c>
      <c r="C758" s="45"/>
      <c r="D758" s="45"/>
      <c r="E758" s="45"/>
      <c r="F758" s="45"/>
      <c r="G758" s="112" t="s">
        <v>2456</v>
      </c>
      <c r="H758" s="45"/>
      <c r="I758" s="45"/>
      <c r="J758" s="45"/>
      <c r="K758" s="45"/>
      <c r="L758" s="45"/>
      <c r="M758" s="45"/>
      <c r="N758" s="45"/>
      <c r="O758" s="45"/>
      <c r="P758" s="45"/>
      <c r="Q758" s="45"/>
      <c r="R758" s="45"/>
      <c r="S758" s="45"/>
      <c r="T758" s="113"/>
      <c r="U758" s="113"/>
      <c r="V758" s="46"/>
      <c r="W758" s="46"/>
      <c r="X758" s="47"/>
      <c r="Y758" s="47"/>
      <c r="Z758" s="18"/>
      <c r="AA758" s="18"/>
      <c r="AB758" s="18"/>
      <c r="AC758" s="18"/>
    </row>
    <row r="759" spans="1:39" ht="12.75" customHeight="1" x14ac:dyDescent="0.25">
      <c r="B759" s="58" t="s">
        <v>1005</v>
      </c>
      <c r="C759" s="16" t="s">
        <v>31</v>
      </c>
      <c r="D759" s="16" t="s">
        <v>1006</v>
      </c>
      <c r="E759" s="16" t="s">
        <v>1007</v>
      </c>
      <c r="F759" s="16" t="s">
        <v>1007</v>
      </c>
      <c r="G759" s="26" t="s">
        <v>2396</v>
      </c>
      <c r="H759" s="20" t="s">
        <v>850</v>
      </c>
      <c r="I759" s="21">
        <v>100</v>
      </c>
      <c r="J759" s="16" t="s">
        <v>34</v>
      </c>
      <c r="K759" s="16" t="s">
        <v>202</v>
      </c>
      <c r="L759" s="16" t="s">
        <v>1008</v>
      </c>
      <c r="M759" s="16" t="s">
        <v>37</v>
      </c>
      <c r="N759" s="16" t="s">
        <v>43</v>
      </c>
      <c r="O759" s="16" t="s">
        <v>975</v>
      </c>
      <c r="P759" s="16" t="s">
        <v>1009</v>
      </c>
      <c r="Q759" s="20" t="s">
        <v>43</v>
      </c>
      <c r="R759" s="20" t="s">
        <v>43</v>
      </c>
      <c r="S759" s="16" t="s">
        <v>43</v>
      </c>
      <c r="T759" s="33">
        <v>21364078</v>
      </c>
      <c r="U759" s="33">
        <v>21364078</v>
      </c>
      <c r="V759" s="22">
        <f>U759*1.12</f>
        <v>23927767.360000003</v>
      </c>
      <c r="W759" s="23"/>
      <c r="X759" s="24">
        <v>2017</v>
      </c>
      <c r="Y759" s="24" t="s">
        <v>43</v>
      </c>
      <c r="Z759" s="18"/>
      <c r="AA759" s="18"/>
      <c r="AB759" s="18"/>
      <c r="AC759" s="18"/>
    </row>
    <row r="760" spans="1:39" ht="12.75" customHeight="1" x14ac:dyDescent="0.25">
      <c r="B760" s="58" t="s">
        <v>1010</v>
      </c>
      <c r="C760" s="16" t="s">
        <v>31</v>
      </c>
      <c r="D760" s="16" t="s">
        <v>2459</v>
      </c>
      <c r="E760" s="16" t="s">
        <v>2460</v>
      </c>
      <c r="F760" s="16" t="s">
        <v>2460</v>
      </c>
      <c r="G760" s="26" t="s">
        <v>2395</v>
      </c>
      <c r="H760" s="63" t="s">
        <v>850</v>
      </c>
      <c r="I760" s="21">
        <v>100</v>
      </c>
      <c r="J760" s="16" t="s">
        <v>34</v>
      </c>
      <c r="K760" s="16" t="s">
        <v>37</v>
      </c>
      <c r="L760" s="16" t="s">
        <v>45</v>
      </c>
      <c r="M760" s="16" t="s">
        <v>37</v>
      </c>
      <c r="N760" s="16" t="s">
        <v>43</v>
      </c>
      <c r="O760" s="16" t="s">
        <v>975</v>
      </c>
      <c r="P760" s="16" t="s">
        <v>1011</v>
      </c>
      <c r="Q760" s="20" t="s">
        <v>43</v>
      </c>
      <c r="R760" s="20" t="s">
        <v>43</v>
      </c>
      <c r="S760" s="16" t="s">
        <v>43</v>
      </c>
      <c r="T760" s="114">
        <v>136700000</v>
      </c>
      <c r="U760" s="114">
        <v>136700000</v>
      </c>
      <c r="V760" s="22">
        <f>U760*1.12</f>
        <v>153104000</v>
      </c>
      <c r="W760" s="23"/>
      <c r="X760" s="24">
        <v>2017</v>
      </c>
      <c r="Y760" s="24" t="s">
        <v>43</v>
      </c>
      <c r="Z760" s="18"/>
      <c r="AA760" s="34"/>
      <c r="AB760" s="18"/>
      <c r="AC760" s="18"/>
    </row>
    <row r="761" spans="1:39" ht="12.75" hidden="1" customHeight="1" x14ac:dyDescent="0.25">
      <c r="B761" s="58" t="s">
        <v>1015</v>
      </c>
      <c r="C761" s="16" t="s">
        <v>31</v>
      </c>
      <c r="D761" s="16" t="s">
        <v>1012</v>
      </c>
      <c r="E761" s="16" t="s">
        <v>1013</v>
      </c>
      <c r="F761" s="16" t="s">
        <v>1013</v>
      </c>
      <c r="G761" s="16" t="s">
        <v>1014</v>
      </c>
      <c r="H761" s="20" t="s">
        <v>863</v>
      </c>
      <c r="I761" s="21">
        <v>100</v>
      </c>
      <c r="J761" s="16" t="s">
        <v>34</v>
      </c>
      <c r="K761" s="16" t="s">
        <v>44</v>
      </c>
      <c r="L761" s="16" t="s">
        <v>45</v>
      </c>
      <c r="M761" s="16" t="s">
        <v>37</v>
      </c>
      <c r="N761" s="16" t="s">
        <v>43</v>
      </c>
      <c r="O761" s="16" t="s">
        <v>975</v>
      </c>
      <c r="P761" s="16" t="s">
        <v>1011</v>
      </c>
      <c r="Q761" s="20" t="s">
        <v>43</v>
      </c>
      <c r="R761" s="20" t="s">
        <v>43</v>
      </c>
      <c r="S761" s="16" t="s">
        <v>43</v>
      </c>
      <c r="T761" s="33">
        <v>245725750</v>
      </c>
      <c r="U761" s="33" t="s">
        <v>43</v>
      </c>
      <c r="V761" s="23" t="s">
        <v>43</v>
      </c>
      <c r="W761" s="23"/>
      <c r="X761" s="24">
        <v>2017</v>
      </c>
      <c r="Y761" s="24" t="s">
        <v>1016</v>
      </c>
      <c r="Z761" s="18"/>
      <c r="AA761" s="18"/>
      <c r="AB761" s="18"/>
      <c r="AC761" s="18"/>
    </row>
    <row r="762" spans="1:39" ht="12.75" hidden="1" customHeight="1" x14ac:dyDescent="0.25">
      <c r="B762" s="58" t="s">
        <v>1017</v>
      </c>
      <c r="C762" s="16" t="s">
        <v>31</v>
      </c>
      <c r="D762" s="16" t="s">
        <v>1012</v>
      </c>
      <c r="E762" s="16" t="s">
        <v>1013</v>
      </c>
      <c r="F762" s="16" t="s">
        <v>1013</v>
      </c>
      <c r="G762" s="16" t="s">
        <v>1018</v>
      </c>
      <c r="H762" s="20" t="s">
        <v>33</v>
      </c>
      <c r="I762" s="21">
        <v>100</v>
      </c>
      <c r="J762" s="16" t="s">
        <v>34</v>
      </c>
      <c r="K762" s="16" t="s">
        <v>44</v>
      </c>
      <c r="L762" s="16" t="s">
        <v>972</v>
      </c>
      <c r="M762" s="16" t="s">
        <v>37</v>
      </c>
      <c r="N762" s="16" t="s">
        <v>43</v>
      </c>
      <c r="O762" s="16" t="s">
        <v>1000</v>
      </c>
      <c r="P762" s="16" t="s">
        <v>849</v>
      </c>
      <c r="Q762" s="20" t="s">
        <v>43</v>
      </c>
      <c r="R762" s="20" t="s">
        <v>43</v>
      </c>
      <c r="S762" s="16" t="s">
        <v>43</v>
      </c>
      <c r="T762" s="33">
        <v>245725750</v>
      </c>
      <c r="U762" s="33">
        <v>245725750</v>
      </c>
      <c r="V762" s="23">
        <v>275212840</v>
      </c>
      <c r="W762" s="23"/>
      <c r="X762" s="24">
        <v>2017</v>
      </c>
      <c r="Y762" s="24" t="s">
        <v>1019</v>
      </c>
      <c r="Z762" s="18"/>
      <c r="AA762" s="18"/>
      <c r="AB762" s="18"/>
      <c r="AC762" s="18"/>
    </row>
    <row r="763" spans="1:39" s="25" customFormat="1" ht="12.75" customHeight="1" x14ac:dyDescent="0.25">
      <c r="A763" s="18"/>
      <c r="B763" s="19" t="s">
        <v>3514</v>
      </c>
      <c r="C763" s="16" t="s">
        <v>31</v>
      </c>
      <c r="D763" s="26" t="s">
        <v>3509</v>
      </c>
      <c r="E763" s="26" t="s">
        <v>3510</v>
      </c>
      <c r="F763" s="26" t="s">
        <v>3510</v>
      </c>
      <c r="G763" s="116" t="s">
        <v>3511</v>
      </c>
      <c r="H763" s="63" t="s">
        <v>3513</v>
      </c>
      <c r="I763" s="21">
        <v>100</v>
      </c>
      <c r="J763" s="16" t="s">
        <v>34</v>
      </c>
      <c r="K763" s="16" t="s">
        <v>44</v>
      </c>
      <c r="L763" s="26" t="s">
        <v>3512</v>
      </c>
      <c r="M763" s="16" t="s">
        <v>37</v>
      </c>
      <c r="N763" s="16" t="s">
        <v>43</v>
      </c>
      <c r="O763" s="16" t="s">
        <v>606</v>
      </c>
      <c r="P763" s="16" t="s">
        <v>1060</v>
      </c>
      <c r="Q763" s="20" t="s">
        <v>43</v>
      </c>
      <c r="R763" s="20" t="s">
        <v>43</v>
      </c>
      <c r="S763" s="16" t="s">
        <v>43</v>
      </c>
      <c r="T763" s="33">
        <v>4022000</v>
      </c>
      <c r="U763" s="33">
        <v>4022000</v>
      </c>
      <c r="V763" s="22">
        <f t="shared" ref="V763:V764" si="85">U763*1.12</f>
        <v>4504640</v>
      </c>
      <c r="W763" s="23"/>
      <c r="X763" s="24">
        <v>2017</v>
      </c>
      <c r="Y763" s="24" t="s">
        <v>43</v>
      </c>
      <c r="Z763" s="18"/>
      <c r="AA763" s="18"/>
      <c r="AB763" s="34"/>
      <c r="AC763" s="36"/>
      <c r="AD763" s="18"/>
      <c r="AE763" s="18"/>
      <c r="AF763" s="18"/>
      <c r="AG763" s="18"/>
      <c r="AH763" s="18"/>
      <c r="AI763" s="18"/>
      <c r="AJ763" s="18"/>
      <c r="AK763" s="18"/>
      <c r="AL763" s="18"/>
      <c r="AM763" s="18"/>
    </row>
    <row r="764" spans="1:39" s="25" customFormat="1" ht="12.75" customHeight="1" x14ac:dyDescent="0.25">
      <c r="A764" s="18"/>
      <c r="B764" s="19" t="s">
        <v>3529</v>
      </c>
      <c r="C764" s="16" t="s">
        <v>31</v>
      </c>
      <c r="D764" s="26" t="s">
        <v>3504</v>
      </c>
      <c r="E764" s="26" t="s">
        <v>3530</v>
      </c>
      <c r="F764" s="26" t="s">
        <v>3530</v>
      </c>
      <c r="G764" s="116" t="s">
        <v>3505</v>
      </c>
      <c r="H764" s="20" t="s">
        <v>33</v>
      </c>
      <c r="I764" s="21">
        <v>100</v>
      </c>
      <c r="J764" s="16" t="s">
        <v>34</v>
      </c>
      <c r="K764" s="16" t="s">
        <v>44</v>
      </c>
      <c r="L764" s="26" t="s">
        <v>2450</v>
      </c>
      <c r="M764" s="16" t="s">
        <v>37</v>
      </c>
      <c r="N764" s="16" t="s">
        <v>43</v>
      </c>
      <c r="O764" s="16" t="s">
        <v>606</v>
      </c>
      <c r="P764" s="16" t="s">
        <v>1060</v>
      </c>
      <c r="Q764" s="20" t="s">
        <v>43</v>
      </c>
      <c r="R764" s="20" t="s">
        <v>43</v>
      </c>
      <c r="S764" s="16" t="s">
        <v>43</v>
      </c>
      <c r="T764" s="33">
        <v>1850000</v>
      </c>
      <c r="U764" s="33">
        <v>1850000</v>
      </c>
      <c r="V764" s="22">
        <f t="shared" si="85"/>
        <v>2072000.0000000002</v>
      </c>
      <c r="W764" s="23"/>
      <c r="X764" s="24">
        <v>2017</v>
      </c>
      <c r="Y764" s="24" t="s">
        <v>43</v>
      </c>
      <c r="Z764" s="18"/>
      <c r="AA764" s="18"/>
      <c r="AB764" s="34"/>
      <c r="AC764" s="36"/>
      <c r="AD764" s="18"/>
      <c r="AE764" s="18"/>
      <c r="AF764" s="18"/>
      <c r="AG764" s="18"/>
      <c r="AH764" s="18"/>
      <c r="AI764" s="18"/>
      <c r="AJ764" s="18"/>
      <c r="AK764" s="18"/>
      <c r="AL764" s="18"/>
      <c r="AM764" s="18"/>
    </row>
    <row r="765" spans="1:39" s="25" customFormat="1" ht="12.75" customHeight="1" x14ac:dyDescent="0.25">
      <c r="A765" s="18"/>
      <c r="B765" s="19" t="s">
        <v>3531</v>
      </c>
      <c r="C765" s="16" t="s">
        <v>31</v>
      </c>
      <c r="D765" s="26" t="s">
        <v>3532</v>
      </c>
      <c r="E765" s="26" t="s">
        <v>3533</v>
      </c>
      <c r="F765" s="26" t="s">
        <v>3533</v>
      </c>
      <c r="G765" s="116" t="s">
        <v>3534</v>
      </c>
      <c r="H765" s="20" t="s">
        <v>33</v>
      </c>
      <c r="I765" s="21">
        <v>100</v>
      </c>
      <c r="J765" s="16" t="s">
        <v>34</v>
      </c>
      <c r="K765" s="16" t="s">
        <v>44</v>
      </c>
      <c r="L765" s="26" t="s">
        <v>2450</v>
      </c>
      <c r="M765" s="16" t="s">
        <v>37</v>
      </c>
      <c r="N765" s="16" t="s">
        <v>43</v>
      </c>
      <c r="O765" s="16" t="s">
        <v>606</v>
      </c>
      <c r="P765" s="16" t="s">
        <v>1060</v>
      </c>
      <c r="Q765" s="20" t="s">
        <v>43</v>
      </c>
      <c r="R765" s="20" t="s">
        <v>43</v>
      </c>
      <c r="S765" s="16" t="s">
        <v>43</v>
      </c>
      <c r="T765" s="33">
        <v>1790000</v>
      </c>
      <c r="U765" s="33">
        <v>1790000</v>
      </c>
      <c r="V765" s="22">
        <f t="shared" ref="V765" si="86">U765*1.12</f>
        <v>2004800.0000000002</v>
      </c>
      <c r="W765" s="23"/>
      <c r="X765" s="24">
        <v>2017</v>
      </c>
      <c r="Y765" s="24" t="s">
        <v>43</v>
      </c>
      <c r="Z765" s="18"/>
      <c r="AA765" s="18"/>
      <c r="AB765" s="34"/>
      <c r="AC765" s="36"/>
      <c r="AD765" s="18"/>
      <c r="AE765" s="18"/>
      <c r="AF765" s="18"/>
      <c r="AG765" s="18"/>
      <c r="AH765" s="18"/>
      <c r="AI765" s="18"/>
      <c r="AJ765" s="18"/>
      <c r="AK765" s="18"/>
      <c r="AL765" s="18"/>
      <c r="AM765" s="18"/>
    </row>
    <row r="766" spans="1:39" ht="12.75" customHeight="1" x14ac:dyDescent="0.25">
      <c r="B766" s="29" t="s">
        <v>1020</v>
      </c>
      <c r="C766" s="30"/>
      <c r="D766" s="31"/>
      <c r="E766" s="20"/>
      <c r="F766" s="20"/>
      <c r="G766" s="20"/>
      <c r="H766" s="20"/>
      <c r="I766" s="20"/>
      <c r="J766" s="20"/>
      <c r="K766" s="20"/>
      <c r="L766" s="20"/>
      <c r="M766" s="20"/>
      <c r="N766" s="20"/>
      <c r="O766" s="20"/>
      <c r="P766" s="20"/>
      <c r="Q766" s="20"/>
      <c r="R766" s="20"/>
      <c r="S766" s="20"/>
      <c r="T766" s="111"/>
      <c r="U766" s="33">
        <v>165726078</v>
      </c>
      <c r="V766" s="22">
        <f>U766*1.12</f>
        <v>185613207.36000001</v>
      </c>
      <c r="W766" s="23"/>
      <c r="X766" s="24">
        <v>2017</v>
      </c>
      <c r="Y766" s="24"/>
      <c r="Z766" s="18"/>
      <c r="AA766" s="18"/>
      <c r="AB766" s="18"/>
      <c r="AC766" s="18"/>
    </row>
    <row r="767" spans="1:39" ht="12.75" customHeight="1" x14ac:dyDescent="0.25">
      <c r="B767" s="44" t="s">
        <v>1021</v>
      </c>
      <c r="C767" s="45"/>
      <c r="D767" s="45"/>
      <c r="E767" s="45"/>
      <c r="F767" s="45"/>
      <c r="G767" s="45"/>
      <c r="H767" s="45"/>
      <c r="I767" s="45"/>
      <c r="J767" s="45"/>
      <c r="K767" s="45"/>
      <c r="L767" s="45"/>
      <c r="M767" s="45"/>
      <c r="N767" s="45"/>
      <c r="O767" s="45"/>
      <c r="P767" s="45"/>
      <c r="Q767" s="45"/>
      <c r="R767" s="45"/>
      <c r="S767" s="45"/>
      <c r="T767" s="113"/>
      <c r="U767" s="113"/>
      <c r="V767" s="46"/>
      <c r="W767" s="23"/>
      <c r="X767" s="24">
        <v>2017</v>
      </c>
      <c r="Y767" s="47"/>
      <c r="Z767" s="18"/>
      <c r="AA767" s="18"/>
      <c r="AB767" s="18"/>
      <c r="AC767" s="18"/>
    </row>
    <row r="768" spans="1:39" s="25" customFormat="1" ht="12.75" customHeight="1" x14ac:dyDescent="0.25">
      <c r="A768" s="18"/>
      <c r="B768" s="19" t="s">
        <v>1022</v>
      </c>
      <c r="C768" s="16" t="s">
        <v>31</v>
      </c>
      <c r="D768" s="16" t="s">
        <v>1028</v>
      </c>
      <c r="E768" s="16" t="s">
        <v>1029</v>
      </c>
      <c r="F768" s="16" t="s">
        <v>1029</v>
      </c>
      <c r="G768" s="16" t="s">
        <v>1030</v>
      </c>
      <c r="H768" s="20" t="s">
        <v>33</v>
      </c>
      <c r="I768" s="21">
        <v>100</v>
      </c>
      <c r="J768" s="16" t="s">
        <v>34</v>
      </c>
      <c r="K768" s="16" t="s">
        <v>202</v>
      </c>
      <c r="L768" s="16" t="s">
        <v>36</v>
      </c>
      <c r="M768" s="16" t="s">
        <v>37</v>
      </c>
      <c r="N768" s="16" t="s">
        <v>43</v>
      </c>
      <c r="O768" s="16" t="s">
        <v>1031</v>
      </c>
      <c r="P768" s="16" t="s">
        <v>1009</v>
      </c>
      <c r="Q768" s="20" t="s">
        <v>43</v>
      </c>
      <c r="R768" s="20" t="s">
        <v>43</v>
      </c>
      <c r="S768" s="16" t="s">
        <v>43</v>
      </c>
      <c r="T768" s="33">
        <v>9657800</v>
      </c>
      <c r="U768" s="33">
        <v>9657800</v>
      </c>
      <c r="V768" s="22">
        <f>U768*1.12</f>
        <v>10816736.000000002</v>
      </c>
      <c r="W768" s="137" t="s">
        <v>2471</v>
      </c>
      <c r="X768" s="24">
        <v>2017</v>
      </c>
      <c r="Y768" s="24" t="s">
        <v>43</v>
      </c>
      <c r="Z768" s="18"/>
      <c r="AA768" s="34"/>
      <c r="AB768" s="18"/>
      <c r="AC768" s="35"/>
      <c r="AD768" s="18"/>
      <c r="AE768" s="18"/>
      <c r="AF768" s="18"/>
      <c r="AG768" s="18"/>
      <c r="AH768" s="18"/>
      <c r="AI768" s="18"/>
      <c r="AJ768" s="18"/>
      <c r="AK768" s="18"/>
      <c r="AL768" s="18"/>
      <c r="AM768" s="18"/>
    </row>
    <row r="769" spans="1:39" s="25" customFormat="1" ht="12.75" customHeight="1" x14ac:dyDescent="0.25">
      <c r="A769" s="18"/>
      <c r="B769" s="19" t="s">
        <v>1023</v>
      </c>
      <c r="C769" s="16" t="s">
        <v>31</v>
      </c>
      <c r="D769" s="16" t="s">
        <v>1028</v>
      </c>
      <c r="E769" s="16" t="s">
        <v>1029</v>
      </c>
      <c r="F769" s="16" t="s">
        <v>1029</v>
      </c>
      <c r="G769" s="16" t="s">
        <v>1033</v>
      </c>
      <c r="H769" s="20" t="s">
        <v>33</v>
      </c>
      <c r="I769" s="21">
        <v>100</v>
      </c>
      <c r="J769" s="16" t="s">
        <v>34</v>
      </c>
      <c r="K769" s="16" t="s">
        <v>202</v>
      </c>
      <c r="L769" s="16" t="s">
        <v>36</v>
      </c>
      <c r="M769" s="16" t="s">
        <v>37</v>
      </c>
      <c r="N769" s="16" t="s">
        <v>43</v>
      </c>
      <c r="O769" s="16" t="s">
        <v>1031</v>
      </c>
      <c r="P769" s="16" t="s">
        <v>1009</v>
      </c>
      <c r="Q769" s="20" t="s">
        <v>43</v>
      </c>
      <c r="R769" s="20" t="s">
        <v>43</v>
      </c>
      <c r="S769" s="16" t="s">
        <v>43</v>
      </c>
      <c r="T769" s="33">
        <v>25069000</v>
      </c>
      <c r="U769" s="33">
        <v>25069000</v>
      </c>
      <c r="V769" s="22">
        <f>U769*1.12</f>
        <v>28077280.000000004</v>
      </c>
      <c r="W769" s="137" t="s">
        <v>2471</v>
      </c>
      <c r="X769" s="24">
        <v>2017</v>
      </c>
      <c r="Y769" s="24" t="s">
        <v>43</v>
      </c>
      <c r="Z769" s="18"/>
      <c r="AA769" s="18"/>
      <c r="AB769" s="18"/>
      <c r="AC769" s="35"/>
      <c r="AD769" s="18"/>
      <c r="AE769" s="18"/>
      <c r="AF769" s="18"/>
      <c r="AG769" s="18"/>
      <c r="AH769" s="18"/>
      <c r="AI769" s="18"/>
      <c r="AJ769" s="18"/>
      <c r="AK769" s="18"/>
      <c r="AL769" s="18"/>
      <c r="AM769" s="18"/>
    </row>
    <row r="770" spans="1:39" s="25" customFormat="1" ht="12.75" customHeight="1" x14ac:dyDescent="0.25">
      <c r="A770" s="18"/>
      <c r="B770" s="19" t="s">
        <v>1024</v>
      </c>
      <c r="C770" s="16" t="s">
        <v>31</v>
      </c>
      <c r="D770" s="16" t="s">
        <v>1035</v>
      </c>
      <c r="E770" s="16" t="s">
        <v>1036</v>
      </c>
      <c r="F770" s="16" t="s">
        <v>1036</v>
      </c>
      <c r="G770" s="16" t="s">
        <v>1037</v>
      </c>
      <c r="H770" s="20" t="s">
        <v>33</v>
      </c>
      <c r="I770" s="21">
        <v>100</v>
      </c>
      <c r="J770" s="16" t="s">
        <v>34</v>
      </c>
      <c r="K770" s="16" t="s">
        <v>202</v>
      </c>
      <c r="L770" s="16" t="s">
        <v>36</v>
      </c>
      <c r="M770" s="16" t="s">
        <v>37</v>
      </c>
      <c r="N770" s="16" t="s">
        <v>43</v>
      </c>
      <c r="O770" s="16" t="s">
        <v>1031</v>
      </c>
      <c r="P770" s="16" t="s">
        <v>1009</v>
      </c>
      <c r="Q770" s="20" t="s">
        <v>43</v>
      </c>
      <c r="R770" s="20" t="s">
        <v>43</v>
      </c>
      <c r="S770" s="16" t="s">
        <v>43</v>
      </c>
      <c r="T770" s="33">
        <v>2947560</v>
      </c>
      <c r="U770" s="33">
        <v>2947560</v>
      </c>
      <c r="V770" s="22">
        <f>U770*1.12</f>
        <v>3301267.2</v>
      </c>
      <c r="W770" s="137" t="s">
        <v>2471</v>
      </c>
      <c r="X770" s="24">
        <v>2017</v>
      </c>
      <c r="Y770" s="24" t="s">
        <v>43</v>
      </c>
      <c r="Z770" s="18"/>
      <c r="AA770" s="18"/>
      <c r="AB770" s="18"/>
      <c r="AC770" s="35"/>
      <c r="AD770" s="18"/>
      <c r="AE770" s="18"/>
      <c r="AF770" s="18"/>
      <c r="AG770" s="18"/>
      <c r="AH770" s="18"/>
      <c r="AI770" s="18"/>
      <c r="AJ770" s="18"/>
      <c r="AK770" s="18"/>
      <c r="AL770" s="18"/>
      <c r="AM770" s="18"/>
    </row>
    <row r="771" spans="1:39" s="25" customFormat="1" ht="12.75" customHeight="1" x14ac:dyDescent="0.25">
      <c r="A771" s="18"/>
      <c r="B771" s="19" t="s">
        <v>1026</v>
      </c>
      <c r="C771" s="16" t="s">
        <v>31</v>
      </c>
      <c r="D771" s="16" t="s">
        <v>1039</v>
      </c>
      <c r="E771" s="16" t="s">
        <v>1040</v>
      </c>
      <c r="F771" s="16" t="s">
        <v>1041</v>
      </c>
      <c r="G771" s="16" t="s">
        <v>1040</v>
      </c>
      <c r="H771" s="20" t="s">
        <v>33</v>
      </c>
      <c r="I771" s="21">
        <v>100</v>
      </c>
      <c r="J771" s="16" t="s">
        <v>34</v>
      </c>
      <c r="K771" s="16" t="s">
        <v>202</v>
      </c>
      <c r="L771" s="16" t="s">
        <v>36</v>
      </c>
      <c r="M771" s="16" t="s">
        <v>37</v>
      </c>
      <c r="N771" s="16" t="s">
        <v>43</v>
      </c>
      <c r="O771" s="16" t="s">
        <v>1031</v>
      </c>
      <c r="P771" s="16" t="s">
        <v>1009</v>
      </c>
      <c r="Q771" s="20" t="s">
        <v>43</v>
      </c>
      <c r="R771" s="20" t="s">
        <v>43</v>
      </c>
      <c r="S771" s="16" t="s">
        <v>43</v>
      </c>
      <c r="T771" s="33">
        <v>210015000</v>
      </c>
      <c r="U771" s="33">
        <v>210015000</v>
      </c>
      <c r="V771" s="22">
        <f>U771*1.12</f>
        <v>235216800.00000003</v>
      </c>
      <c r="W771" s="137" t="s">
        <v>2471</v>
      </c>
      <c r="X771" s="24">
        <v>2017</v>
      </c>
      <c r="Y771" s="24" t="s">
        <v>43</v>
      </c>
      <c r="Z771" s="18"/>
      <c r="AA771" s="18"/>
      <c r="AB771" s="18"/>
      <c r="AC771" s="35"/>
      <c r="AD771" s="18"/>
      <c r="AE771" s="18"/>
      <c r="AF771" s="18"/>
      <c r="AG771" s="18"/>
      <c r="AH771" s="18"/>
      <c r="AI771" s="18"/>
      <c r="AJ771" s="18"/>
      <c r="AK771" s="18"/>
      <c r="AL771" s="18"/>
      <c r="AM771" s="18"/>
    </row>
    <row r="772" spans="1:39" s="25" customFormat="1" ht="12.75" customHeight="1" x14ac:dyDescent="0.25">
      <c r="A772" s="18"/>
      <c r="B772" s="19" t="s">
        <v>1027</v>
      </c>
      <c r="C772" s="16" t="s">
        <v>31</v>
      </c>
      <c r="D772" s="16" t="s">
        <v>1043</v>
      </c>
      <c r="E772" s="16" t="s">
        <v>1044</v>
      </c>
      <c r="F772" s="16" t="s">
        <v>1044</v>
      </c>
      <c r="G772" s="16" t="s">
        <v>1045</v>
      </c>
      <c r="H772" s="20" t="s">
        <v>33</v>
      </c>
      <c r="I772" s="21">
        <v>100</v>
      </c>
      <c r="J772" s="16" t="s">
        <v>34</v>
      </c>
      <c r="K772" s="16" t="s">
        <v>202</v>
      </c>
      <c r="L772" s="16" t="s">
        <v>36</v>
      </c>
      <c r="M772" s="16" t="s">
        <v>37</v>
      </c>
      <c r="N772" s="16" t="s">
        <v>43</v>
      </c>
      <c r="O772" s="16" t="s">
        <v>1031</v>
      </c>
      <c r="P772" s="16" t="s">
        <v>1009</v>
      </c>
      <c r="Q772" s="20" t="s">
        <v>43</v>
      </c>
      <c r="R772" s="20" t="s">
        <v>43</v>
      </c>
      <c r="S772" s="16" t="s">
        <v>43</v>
      </c>
      <c r="T772" s="33">
        <v>77554800</v>
      </c>
      <c r="U772" s="33">
        <v>77554800</v>
      </c>
      <c r="V772" s="22">
        <f t="shared" ref="V772:V802" si="87">U772*1.12</f>
        <v>86861376.000000015</v>
      </c>
      <c r="W772" s="137" t="s">
        <v>2471</v>
      </c>
      <c r="X772" s="24">
        <v>2017</v>
      </c>
      <c r="Y772" s="24" t="s">
        <v>43</v>
      </c>
      <c r="Z772" s="18"/>
      <c r="AA772" s="18"/>
      <c r="AB772" s="18"/>
      <c r="AC772" s="35"/>
      <c r="AD772" s="18"/>
      <c r="AE772" s="18"/>
      <c r="AF772" s="18"/>
      <c r="AG772" s="18"/>
      <c r="AH772" s="18"/>
      <c r="AI772" s="18"/>
      <c r="AJ772" s="18"/>
      <c r="AK772" s="18"/>
      <c r="AL772" s="18"/>
      <c r="AM772" s="18"/>
    </row>
    <row r="773" spans="1:39" s="25" customFormat="1" ht="12.75" customHeight="1" x14ac:dyDescent="0.25">
      <c r="A773" s="18"/>
      <c r="B773" s="19" t="s">
        <v>1032</v>
      </c>
      <c r="C773" s="16" t="s">
        <v>31</v>
      </c>
      <c r="D773" s="16" t="s">
        <v>1035</v>
      </c>
      <c r="E773" s="16" t="s">
        <v>1036</v>
      </c>
      <c r="F773" s="16" t="s">
        <v>1036</v>
      </c>
      <c r="G773" s="16" t="s">
        <v>1047</v>
      </c>
      <c r="H773" s="20" t="s">
        <v>33</v>
      </c>
      <c r="I773" s="21">
        <v>100</v>
      </c>
      <c r="J773" s="16" t="s">
        <v>34</v>
      </c>
      <c r="K773" s="16" t="s">
        <v>202</v>
      </c>
      <c r="L773" s="16" t="s">
        <v>36</v>
      </c>
      <c r="M773" s="16" t="s">
        <v>37</v>
      </c>
      <c r="N773" s="16" t="s">
        <v>43</v>
      </c>
      <c r="O773" s="16" t="s">
        <v>1031</v>
      </c>
      <c r="P773" s="16" t="s">
        <v>1009</v>
      </c>
      <c r="Q773" s="20" t="s">
        <v>43</v>
      </c>
      <c r="R773" s="20" t="s">
        <v>43</v>
      </c>
      <c r="S773" s="16" t="s">
        <v>43</v>
      </c>
      <c r="T773" s="33">
        <v>124196739</v>
      </c>
      <c r="U773" s="33">
        <v>124196739</v>
      </c>
      <c r="V773" s="22">
        <f t="shared" si="87"/>
        <v>139100347.68000001</v>
      </c>
      <c r="W773" s="137" t="s">
        <v>2471</v>
      </c>
      <c r="X773" s="24">
        <v>2017</v>
      </c>
      <c r="Y773" s="24" t="s">
        <v>43</v>
      </c>
      <c r="Z773" s="18"/>
      <c r="AA773" s="18"/>
      <c r="AB773" s="34" t="s">
        <v>2458</v>
      </c>
      <c r="AC773" s="35"/>
      <c r="AD773" s="18"/>
      <c r="AE773" s="18"/>
      <c r="AF773" s="18"/>
      <c r="AG773" s="18"/>
      <c r="AH773" s="18"/>
      <c r="AI773" s="18"/>
      <c r="AJ773" s="18"/>
      <c r="AK773" s="18"/>
      <c r="AL773" s="18"/>
      <c r="AM773" s="18"/>
    </row>
    <row r="774" spans="1:39" s="25" customFormat="1" ht="12.75" customHeight="1" x14ac:dyDescent="0.25">
      <c r="A774" s="18"/>
      <c r="B774" s="19" t="s">
        <v>1034</v>
      </c>
      <c r="C774" s="16" t="s">
        <v>31</v>
      </c>
      <c r="D774" s="16" t="s">
        <v>1049</v>
      </c>
      <c r="E774" s="16" t="s">
        <v>1050</v>
      </c>
      <c r="F774" s="16" t="s">
        <v>1050</v>
      </c>
      <c r="G774" s="16" t="s">
        <v>1051</v>
      </c>
      <c r="H774" s="20" t="s">
        <v>33</v>
      </c>
      <c r="I774" s="21">
        <v>100</v>
      </c>
      <c r="J774" s="16" t="s">
        <v>34</v>
      </c>
      <c r="K774" s="16" t="s">
        <v>202</v>
      </c>
      <c r="L774" s="16" t="s">
        <v>36</v>
      </c>
      <c r="M774" s="16" t="s">
        <v>37</v>
      </c>
      <c r="N774" s="16" t="s">
        <v>43</v>
      </c>
      <c r="O774" s="16" t="s">
        <v>1031</v>
      </c>
      <c r="P774" s="16" t="s">
        <v>1009</v>
      </c>
      <c r="Q774" s="20" t="s">
        <v>43</v>
      </c>
      <c r="R774" s="20" t="s">
        <v>43</v>
      </c>
      <c r="S774" s="16" t="s">
        <v>43</v>
      </c>
      <c r="T774" s="33">
        <v>1641808</v>
      </c>
      <c r="U774" s="33">
        <v>1641808</v>
      </c>
      <c r="V774" s="22">
        <f t="shared" si="87"/>
        <v>1838824.9600000002</v>
      </c>
      <c r="W774" s="23"/>
      <c r="X774" s="24">
        <v>2017</v>
      </c>
      <c r="Y774" s="24" t="s">
        <v>43</v>
      </c>
      <c r="Z774" s="18"/>
      <c r="AA774" s="18"/>
      <c r="AB774" s="18"/>
      <c r="AC774" s="35"/>
      <c r="AD774" s="18"/>
      <c r="AE774" s="18"/>
      <c r="AF774" s="18"/>
      <c r="AG774" s="18"/>
      <c r="AH774" s="18"/>
      <c r="AI774" s="18"/>
      <c r="AJ774" s="18"/>
      <c r="AK774" s="18"/>
      <c r="AL774" s="18"/>
      <c r="AM774" s="18"/>
    </row>
    <row r="775" spans="1:39" s="25" customFormat="1" ht="12.75" customHeight="1" x14ac:dyDescent="0.25">
      <c r="A775" s="18"/>
      <c r="B775" s="19" t="s">
        <v>1038</v>
      </c>
      <c r="C775" s="16" t="s">
        <v>31</v>
      </c>
      <c r="D775" s="16" t="s">
        <v>1053</v>
      </c>
      <c r="E775" s="16" t="s">
        <v>1054</v>
      </c>
      <c r="F775" s="16" t="s">
        <v>1054</v>
      </c>
      <c r="G775" s="16" t="s">
        <v>1055</v>
      </c>
      <c r="H775" s="20" t="s">
        <v>33</v>
      </c>
      <c r="I775" s="21">
        <v>100</v>
      </c>
      <c r="J775" s="16" t="s">
        <v>34</v>
      </c>
      <c r="K775" s="16" t="s">
        <v>202</v>
      </c>
      <c r="L775" s="16" t="s">
        <v>36</v>
      </c>
      <c r="M775" s="16" t="s">
        <v>37</v>
      </c>
      <c r="N775" s="16" t="s">
        <v>43</v>
      </c>
      <c r="O775" s="16" t="s">
        <v>1031</v>
      </c>
      <c r="P775" s="16" t="s">
        <v>1009</v>
      </c>
      <c r="Q775" s="20" t="s">
        <v>43</v>
      </c>
      <c r="R775" s="20" t="s">
        <v>43</v>
      </c>
      <c r="S775" s="16" t="s">
        <v>43</v>
      </c>
      <c r="T775" s="33">
        <v>301605</v>
      </c>
      <c r="U775" s="33">
        <v>301605</v>
      </c>
      <c r="V775" s="22">
        <f t="shared" si="87"/>
        <v>337797.60000000003</v>
      </c>
      <c r="W775" s="23"/>
      <c r="X775" s="24">
        <v>2017</v>
      </c>
      <c r="Y775" s="24" t="s">
        <v>43</v>
      </c>
      <c r="Z775" s="18"/>
      <c r="AA775" s="18"/>
      <c r="AB775" s="18"/>
      <c r="AC775" s="35"/>
      <c r="AD775" s="18"/>
      <c r="AE775" s="18"/>
      <c r="AF775" s="18"/>
      <c r="AG775" s="18"/>
      <c r="AH775" s="18"/>
      <c r="AI775" s="18"/>
      <c r="AJ775" s="18"/>
      <c r="AK775" s="18"/>
      <c r="AL775" s="18"/>
      <c r="AM775" s="18"/>
    </row>
    <row r="776" spans="1:39" s="25" customFormat="1" ht="12.75" customHeight="1" x14ac:dyDescent="0.25">
      <c r="A776" s="18"/>
      <c r="B776" s="19" t="s">
        <v>1042</v>
      </c>
      <c r="C776" s="16" t="s">
        <v>31</v>
      </c>
      <c r="D776" s="16" t="s">
        <v>1057</v>
      </c>
      <c r="E776" s="16" t="s">
        <v>1058</v>
      </c>
      <c r="F776" s="16" t="s">
        <v>1058</v>
      </c>
      <c r="G776" s="16" t="s">
        <v>1059</v>
      </c>
      <c r="H776" s="63" t="s">
        <v>33</v>
      </c>
      <c r="I776" s="21">
        <v>100</v>
      </c>
      <c r="J776" s="16" t="s">
        <v>34</v>
      </c>
      <c r="K776" s="16" t="s">
        <v>202</v>
      </c>
      <c r="L776" s="16" t="s">
        <v>36</v>
      </c>
      <c r="M776" s="16" t="s">
        <v>37</v>
      </c>
      <c r="N776" s="16" t="s">
        <v>43</v>
      </c>
      <c r="O776" s="16" t="s">
        <v>1031</v>
      </c>
      <c r="P776" s="16" t="s">
        <v>1009</v>
      </c>
      <c r="Q776" s="20" t="s">
        <v>43</v>
      </c>
      <c r="R776" s="20" t="s">
        <v>43</v>
      </c>
      <c r="S776" s="16" t="s">
        <v>43</v>
      </c>
      <c r="T776" s="33">
        <v>1422619</v>
      </c>
      <c r="U776" s="33">
        <v>1422619</v>
      </c>
      <c r="V776" s="22">
        <f t="shared" si="87"/>
        <v>1593333.2800000003</v>
      </c>
      <c r="W776" s="23"/>
      <c r="X776" s="24">
        <v>2017</v>
      </c>
      <c r="Y776" s="24" t="s">
        <v>43</v>
      </c>
      <c r="Z776" s="18"/>
      <c r="AA776" s="18"/>
      <c r="AB776" s="18"/>
      <c r="AC776" s="35"/>
      <c r="AD776" s="18"/>
      <c r="AE776" s="18"/>
      <c r="AF776" s="18"/>
      <c r="AG776" s="18"/>
      <c r="AH776" s="18"/>
      <c r="AI776" s="18"/>
      <c r="AJ776" s="18"/>
      <c r="AK776" s="18"/>
      <c r="AL776" s="18"/>
      <c r="AM776" s="18"/>
    </row>
    <row r="777" spans="1:39" s="25" customFormat="1" ht="12.75" customHeight="1" x14ac:dyDescent="0.25">
      <c r="A777" s="18"/>
      <c r="B777" s="19" t="s">
        <v>1046</v>
      </c>
      <c r="C777" s="16" t="s">
        <v>31</v>
      </c>
      <c r="D777" s="16" t="s">
        <v>1062</v>
      </c>
      <c r="E777" s="16" t="s">
        <v>1063</v>
      </c>
      <c r="F777" s="16" t="s">
        <v>1063</v>
      </c>
      <c r="G777" s="16" t="s">
        <v>1064</v>
      </c>
      <c r="H777" s="63" t="s">
        <v>33</v>
      </c>
      <c r="I777" s="21">
        <v>100</v>
      </c>
      <c r="J777" s="16" t="s">
        <v>34</v>
      </c>
      <c r="K777" s="16" t="s">
        <v>202</v>
      </c>
      <c r="L777" s="16" t="s">
        <v>36</v>
      </c>
      <c r="M777" s="16" t="s">
        <v>37</v>
      </c>
      <c r="N777" s="16" t="s">
        <v>43</v>
      </c>
      <c r="O777" s="16" t="s">
        <v>1031</v>
      </c>
      <c r="P777" s="16" t="s">
        <v>1009</v>
      </c>
      <c r="Q777" s="20" t="s">
        <v>43</v>
      </c>
      <c r="R777" s="20" t="s">
        <v>43</v>
      </c>
      <c r="S777" s="16" t="s">
        <v>43</v>
      </c>
      <c r="T777" s="33">
        <v>1998995</v>
      </c>
      <c r="U777" s="33">
        <v>1998995</v>
      </c>
      <c r="V777" s="22">
        <f t="shared" si="87"/>
        <v>2238874.4000000004</v>
      </c>
      <c r="W777" s="23"/>
      <c r="X777" s="24">
        <v>2017</v>
      </c>
      <c r="Y777" s="24" t="s">
        <v>43</v>
      </c>
      <c r="Z777" s="18"/>
      <c r="AA777" s="18"/>
      <c r="AB777" s="18"/>
      <c r="AC777" s="35"/>
      <c r="AD777" s="18"/>
      <c r="AE777" s="18"/>
      <c r="AF777" s="18"/>
      <c r="AG777" s="18"/>
      <c r="AH777" s="18"/>
      <c r="AI777" s="18"/>
      <c r="AJ777" s="18"/>
      <c r="AK777" s="18"/>
      <c r="AL777" s="18"/>
      <c r="AM777" s="18"/>
    </row>
    <row r="778" spans="1:39" s="25" customFormat="1" ht="12.75" customHeight="1" x14ac:dyDescent="0.25">
      <c r="A778" s="18"/>
      <c r="B778" s="19" t="s">
        <v>1048</v>
      </c>
      <c r="C778" s="16" t="s">
        <v>31</v>
      </c>
      <c r="D778" s="16" t="s">
        <v>1067</v>
      </c>
      <c r="E778" s="16" t="s">
        <v>1068</v>
      </c>
      <c r="F778" s="16" t="s">
        <v>1068</v>
      </c>
      <c r="G778" s="16" t="s">
        <v>1069</v>
      </c>
      <c r="H778" s="20" t="s">
        <v>33</v>
      </c>
      <c r="I778" s="21">
        <v>100</v>
      </c>
      <c r="J778" s="16" t="s">
        <v>34</v>
      </c>
      <c r="K778" s="16" t="s">
        <v>202</v>
      </c>
      <c r="L778" s="16" t="s">
        <v>36</v>
      </c>
      <c r="M778" s="16" t="s">
        <v>37</v>
      </c>
      <c r="N778" s="16" t="s">
        <v>43</v>
      </c>
      <c r="O778" s="16" t="s">
        <v>1031</v>
      </c>
      <c r="P778" s="16" t="s">
        <v>1009</v>
      </c>
      <c r="Q778" s="20" t="s">
        <v>43</v>
      </c>
      <c r="R778" s="20" t="s">
        <v>43</v>
      </c>
      <c r="S778" s="16" t="s">
        <v>43</v>
      </c>
      <c r="T778" s="33">
        <v>350000</v>
      </c>
      <c r="U778" s="33">
        <v>350000</v>
      </c>
      <c r="V778" s="22">
        <f t="shared" si="87"/>
        <v>392000.00000000006</v>
      </c>
      <c r="W778" s="23"/>
      <c r="X778" s="24">
        <v>2017</v>
      </c>
      <c r="Y778" s="24" t="s">
        <v>43</v>
      </c>
      <c r="Z778" s="18"/>
      <c r="AA778" s="18"/>
      <c r="AB778" s="18"/>
      <c r="AC778" s="35"/>
      <c r="AD778" s="18"/>
      <c r="AE778" s="18"/>
      <c r="AF778" s="18"/>
      <c r="AG778" s="18"/>
      <c r="AH778" s="18"/>
      <c r="AI778" s="18"/>
      <c r="AJ778" s="18"/>
      <c r="AK778" s="18"/>
      <c r="AL778" s="18"/>
      <c r="AM778" s="18"/>
    </row>
    <row r="779" spans="1:39" s="25" customFormat="1" ht="12.75" customHeight="1" x14ac:dyDescent="0.25">
      <c r="A779" s="18"/>
      <c r="B779" s="19" t="s">
        <v>1052</v>
      </c>
      <c r="C779" s="16" t="s">
        <v>31</v>
      </c>
      <c r="D779" s="16" t="s">
        <v>1057</v>
      </c>
      <c r="E779" s="16" t="s">
        <v>1058</v>
      </c>
      <c r="F779" s="16" t="s">
        <v>1058</v>
      </c>
      <c r="G779" s="16" t="s">
        <v>1073</v>
      </c>
      <c r="H779" s="20" t="s">
        <v>33</v>
      </c>
      <c r="I779" s="21">
        <v>90</v>
      </c>
      <c r="J779" s="16" t="s">
        <v>34</v>
      </c>
      <c r="K779" s="16" t="s">
        <v>44</v>
      </c>
      <c r="L779" s="16" t="s">
        <v>851</v>
      </c>
      <c r="M779" s="16" t="s">
        <v>37</v>
      </c>
      <c r="N779" s="16" t="s">
        <v>43</v>
      </c>
      <c r="O779" s="16" t="s">
        <v>606</v>
      </c>
      <c r="P779" s="16" t="s">
        <v>1060</v>
      </c>
      <c r="Q779" s="20" t="s">
        <v>43</v>
      </c>
      <c r="R779" s="20" t="s">
        <v>43</v>
      </c>
      <c r="S779" s="16" t="s">
        <v>43</v>
      </c>
      <c r="T779" s="33">
        <v>163800</v>
      </c>
      <c r="U779" s="33">
        <v>163800</v>
      </c>
      <c r="V779" s="22">
        <f t="shared" si="87"/>
        <v>183456.00000000003</v>
      </c>
      <c r="W779" s="23"/>
      <c r="X779" s="24">
        <v>2017</v>
      </c>
      <c r="Y779" s="24" t="s">
        <v>43</v>
      </c>
      <c r="Z779" s="18"/>
      <c r="AA779" s="18"/>
      <c r="AB779" s="18"/>
      <c r="AC779" s="35"/>
      <c r="AD779" s="18"/>
      <c r="AE779" s="18"/>
      <c r="AF779" s="18"/>
      <c r="AG779" s="18"/>
      <c r="AH779" s="18"/>
      <c r="AI779" s="18"/>
      <c r="AJ779" s="18"/>
      <c r="AK779" s="18"/>
      <c r="AL779" s="18"/>
      <c r="AM779" s="18"/>
    </row>
    <row r="780" spans="1:39" s="25" customFormat="1" ht="12.75" customHeight="1" x14ac:dyDescent="0.25">
      <c r="A780" s="18"/>
      <c r="B780" s="19" t="s">
        <v>1056</v>
      </c>
      <c r="C780" s="16" t="s">
        <v>31</v>
      </c>
      <c r="D780" s="16" t="s">
        <v>1057</v>
      </c>
      <c r="E780" s="16" t="s">
        <v>1058</v>
      </c>
      <c r="F780" s="16" t="s">
        <v>1058</v>
      </c>
      <c r="G780" s="16" t="s">
        <v>1075</v>
      </c>
      <c r="H780" s="20" t="s">
        <v>33</v>
      </c>
      <c r="I780" s="21">
        <v>100</v>
      </c>
      <c r="J780" s="16" t="s">
        <v>34</v>
      </c>
      <c r="K780" s="16" t="s">
        <v>202</v>
      </c>
      <c r="L780" s="16" t="s">
        <v>36</v>
      </c>
      <c r="M780" s="16" t="s">
        <v>37</v>
      </c>
      <c r="N780" s="16" t="s">
        <v>43</v>
      </c>
      <c r="O780" s="16" t="s">
        <v>1031</v>
      </c>
      <c r="P780" s="16" t="s">
        <v>1009</v>
      </c>
      <c r="Q780" s="20" t="s">
        <v>43</v>
      </c>
      <c r="R780" s="20" t="s">
        <v>43</v>
      </c>
      <c r="S780" s="16" t="s">
        <v>43</v>
      </c>
      <c r="T780" s="33">
        <v>57330</v>
      </c>
      <c r="U780" s="33">
        <v>57330</v>
      </c>
      <c r="V780" s="22">
        <f t="shared" si="87"/>
        <v>64209.600000000006</v>
      </c>
      <c r="W780" s="23"/>
      <c r="X780" s="24">
        <v>2017</v>
      </c>
      <c r="Y780" s="24" t="s">
        <v>43</v>
      </c>
      <c r="Z780" s="18"/>
      <c r="AA780" s="18"/>
      <c r="AB780" s="18"/>
      <c r="AC780" s="35"/>
      <c r="AD780" s="18"/>
      <c r="AE780" s="18"/>
      <c r="AF780" s="18"/>
      <c r="AG780" s="18"/>
      <c r="AH780" s="18"/>
      <c r="AI780" s="18"/>
      <c r="AJ780" s="18"/>
      <c r="AK780" s="18"/>
      <c r="AL780" s="18"/>
      <c r="AM780" s="18"/>
    </row>
    <row r="781" spans="1:39" s="25" customFormat="1" ht="12.75" customHeight="1" x14ac:dyDescent="0.25">
      <c r="A781" s="18"/>
      <c r="B781" s="19" t="s">
        <v>1061</v>
      </c>
      <c r="C781" s="16" t="s">
        <v>31</v>
      </c>
      <c r="D781" s="16" t="s">
        <v>1057</v>
      </c>
      <c r="E781" s="16" t="s">
        <v>1058</v>
      </c>
      <c r="F781" s="16" t="s">
        <v>1058</v>
      </c>
      <c r="G781" s="16" t="s">
        <v>1077</v>
      </c>
      <c r="H781" s="20" t="s">
        <v>33</v>
      </c>
      <c r="I781" s="21">
        <v>90</v>
      </c>
      <c r="J781" s="16" t="s">
        <v>34</v>
      </c>
      <c r="K781" s="16" t="s">
        <v>44</v>
      </c>
      <c r="L781" s="16" t="s">
        <v>851</v>
      </c>
      <c r="M781" s="16" t="s">
        <v>37</v>
      </c>
      <c r="N781" s="16" t="s">
        <v>43</v>
      </c>
      <c r="O781" s="16" t="s">
        <v>606</v>
      </c>
      <c r="P781" s="16" t="s">
        <v>1060</v>
      </c>
      <c r="Q781" s="20" t="s">
        <v>43</v>
      </c>
      <c r="R781" s="20" t="s">
        <v>43</v>
      </c>
      <c r="S781" s="16" t="s">
        <v>43</v>
      </c>
      <c r="T781" s="33">
        <v>147420</v>
      </c>
      <c r="U781" s="33">
        <v>147420</v>
      </c>
      <c r="V781" s="22">
        <f t="shared" si="87"/>
        <v>165110.40000000002</v>
      </c>
      <c r="W781" s="23"/>
      <c r="X781" s="24">
        <v>2017</v>
      </c>
      <c r="Y781" s="24" t="s">
        <v>43</v>
      </c>
      <c r="Z781" s="18"/>
      <c r="AA781" s="18"/>
      <c r="AB781" s="18"/>
      <c r="AC781" s="35"/>
      <c r="AD781" s="18"/>
      <c r="AE781" s="18"/>
      <c r="AF781" s="18"/>
      <c r="AG781" s="18"/>
      <c r="AH781" s="18"/>
      <c r="AI781" s="18"/>
      <c r="AJ781" s="18"/>
      <c r="AK781" s="18"/>
      <c r="AL781" s="18"/>
      <c r="AM781" s="18"/>
    </row>
    <row r="782" spans="1:39" s="25" customFormat="1" ht="12.75" customHeight="1" x14ac:dyDescent="0.25">
      <c r="A782" s="18"/>
      <c r="B782" s="19" t="s">
        <v>1065</v>
      </c>
      <c r="C782" s="16" t="s">
        <v>31</v>
      </c>
      <c r="D782" s="16" t="s">
        <v>1057</v>
      </c>
      <c r="E782" s="16" t="s">
        <v>1058</v>
      </c>
      <c r="F782" s="16" t="s">
        <v>1058</v>
      </c>
      <c r="G782" s="16" t="s">
        <v>1079</v>
      </c>
      <c r="H782" s="20" t="s">
        <v>33</v>
      </c>
      <c r="I782" s="21">
        <v>90</v>
      </c>
      <c r="J782" s="16" t="s">
        <v>34</v>
      </c>
      <c r="K782" s="16" t="s">
        <v>44</v>
      </c>
      <c r="L782" s="17" t="s">
        <v>851</v>
      </c>
      <c r="M782" s="16" t="s">
        <v>37</v>
      </c>
      <c r="N782" s="16" t="s">
        <v>43</v>
      </c>
      <c r="O782" s="16" t="s">
        <v>606</v>
      </c>
      <c r="P782" s="16" t="s">
        <v>1060</v>
      </c>
      <c r="Q782" s="20" t="s">
        <v>43</v>
      </c>
      <c r="R782" s="20" t="s">
        <v>43</v>
      </c>
      <c r="S782" s="16" t="s">
        <v>43</v>
      </c>
      <c r="T782" s="33">
        <v>491400</v>
      </c>
      <c r="U782" s="33">
        <v>491400</v>
      </c>
      <c r="V782" s="22">
        <f t="shared" si="87"/>
        <v>550368</v>
      </c>
      <c r="W782" s="23"/>
      <c r="X782" s="24">
        <v>2017</v>
      </c>
      <c r="Y782" s="24" t="s">
        <v>43</v>
      </c>
      <c r="Z782" s="18"/>
      <c r="AA782" s="18"/>
      <c r="AB782" s="18"/>
      <c r="AC782" s="35"/>
      <c r="AD782" s="18"/>
      <c r="AE782" s="18"/>
      <c r="AF782" s="18"/>
      <c r="AG782" s="18"/>
      <c r="AH782" s="18"/>
      <c r="AI782" s="18"/>
      <c r="AJ782" s="18"/>
      <c r="AK782" s="18"/>
      <c r="AL782" s="18"/>
      <c r="AM782" s="18"/>
    </row>
    <row r="783" spans="1:39" s="25" customFormat="1" ht="12.75" customHeight="1" x14ac:dyDescent="0.25">
      <c r="A783" s="18"/>
      <c r="B783" s="19" t="s">
        <v>1066</v>
      </c>
      <c r="C783" s="16" t="s">
        <v>31</v>
      </c>
      <c r="D783" s="16" t="s">
        <v>1057</v>
      </c>
      <c r="E783" s="16" t="s">
        <v>1058</v>
      </c>
      <c r="F783" s="16" t="s">
        <v>1058</v>
      </c>
      <c r="G783" s="16" t="s">
        <v>1081</v>
      </c>
      <c r="H783" s="20" t="s">
        <v>33</v>
      </c>
      <c r="I783" s="21">
        <v>100</v>
      </c>
      <c r="J783" s="16" t="s">
        <v>34</v>
      </c>
      <c r="K783" s="16" t="s">
        <v>202</v>
      </c>
      <c r="L783" s="16" t="s">
        <v>36</v>
      </c>
      <c r="M783" s="16" t="s">
        <v>37</v>
      </c>
      <c r="N783" s="16" t="s">
        <v>43</v>
      </c>
      <c r="O783" s="16" t="s">
        <v>1031</v>
      </c>
      <c r="P783" s="16" t="s">
        <v>1009</v>
      </c>
      <c r="Q783" s="20" t="s">
        <v>43</v>
      </c>
      <c r="R783" s="20" t="s">
        <v>43</v>
      </c>
      <c r="S783" s="16" t="s">
        <v>43</v>
      </c>
      <c r="T783" s="33">
        <v>60000</v>
      </c>
      <c r="U783" s="33">
        <v>60000</v>
      </c>
      <c r="V783" s="23">
        <f t="shared" si="87"/>
        <v>67200</v>
      </c>
      <c r="W783" s="23"/>
      <c r="X783" s="24">
        <v>2017</v>
      </c>
      <c r="Y783" s="24" t="s">
        <v>43</v>
      </c>
      <c r="Z783" s="18"/>
      <c r="AA783" s="18"/>
      <c r="AB783" s="18"/>
      <c r="AC783" s="35"/>
      <c r="AD783" s="18"/>
      <c r="AE783" s="18"/>
      <c r="AF783" s="18"/>
      <c r="AG783" s="18"/>
      <c r="AH783" s="18"/>
      <c r="AI783" s="18"/>
      <c r="AJ783" s="18"/>
      <c r="AK783" s="18"/>
      <c r="AL783" s="18"/>
      <c r="AM783" s="18"/>
    </row>
    <row r="784" spans="1:39" s="25" customFormat="1" ht="12.75" customHeight="1" x14ac:dyDescent="0.25">
      <c r="A784" s="18"/>
      <c r="B784" s="19" t="s">
        <v>1070</v>
      </c>
      <c r="C784" s="16" t="s">
        <v>31</v>
      </c>
      <c r="D784" s="16" t="s">
        <v>1067</v>
      </c>
      <c r="E784" s="16" t="s">
        <v>1068</v>
      </c>
      <c r="F784" s="16" t="s">
        <v>1068</v>
      </c>
      <c r="G784" s="17" t="s">
        <v>2457</v>
      </c>
      <c r="H784" s="20" t="s">
        <v>33</v>
      </c>
      <c r="I784" s="21">
        <v>100</v>
      </c>
      <c r="J784" s="16" t="s">
        <v>34</v>
      </c>
      <c r="K784" s="16" t="s">
        <v>202</v>
      </c>
      <c r="L784" s="16" t="s">
        <v>36</v>
      </c>
      <c r="M784" s="16" t="s">
        <v>37</v>
      </c>
      <c r="N784" s="16" t="s">
        <v>43</v>
      </c>
      <c r="O784" s="16" t="s">
        <v>1031</v>
      </c>
      <c r="P784" s="16" t="s">
        <v>1009</v>
      </c>
      <c r="Q784" s="20" t="s">
        <v>43</v>
      </c>
      <c r="R784" s="20" t="s">
        <v>43</v>
      </c>
      <c r="S784" s="16" t="s">
        <v>43</v>
      </c>
      <c r="T784" s="33">
        <v>1497040</v>
      </c>
      <c r="U784" s="33">
        <v>1497040</v>
      </c>
      <c r="V784" s="23">
        <f t="shared" si="87"/>
        <v>1676684.8</v>
      </c>
      <c r="W784" s="23"/>
      <c r="X784" s="24">
        <v>2017</v>
      </c>
      <c r="Y784" s="24" t="s">
        <v>43</v>
      </c>
      <c r="Z784" s="18"/>
      <c r="AA784" s="18"/>
      <c r="AB784" s="18"/>
      <c r="AC784" s="35"/>
      <c r="AD784" s="18"/>
      <c r="AE784" s="18"/>
      <c r="AF784" s="18"/>
      <c r="AG784" s="18"/>
      <c r="AH784" s="18"/>
      <c r="AI784" s="18"/>
      <c r="AJ784" s="18"/>
      <c r="AK784" s="18"/>
      <c r="AL784" s="18"/>
      <c r="AM784" s="18"/>
    </row>
    <row r="785" spans="1:39" s="25" customFormat="1" ht="12.75" customHeight="1" x14ac:dyDescent="0.25">
      <c r="A785" s="18"/>
      <c r="B785" s="19" t="s">
        <v>1072</v>
      </c>
      <c r="C785" s="16" t="s">
        <v>31</v>
      </c>
      <c r="D785" s="16" t="s">
        <v>1067</v>
      </c>
      <c r="E785" s="16" t="s">
        <v>1068</v>
      </c>
      <c r="F785" s="16" t="s">
        <v>1068</v>
      </c>
      <c r="G785" s="16" t="s">
        <v>1085</v>
      </c>
      <c r="H785" s="20" t="s">
        <v>33</v>
      </c>
      <c r="I785" s="21">
        <v>100</v>
      </c>
      <c r="J785" s="16" t="s">
        <v>34</v>
      </c>
      <c r="K785" s="16" t="s">
        <v>202</v>
      </c>
      <c r="L785" s="16" t="s">
        <v>36</v>
      </c>
      <c r="M785" s="16" t="s">
        <v>37</v>
      </c>
      <c r="N785" s="16" t="s">
        <v>43</v>
      </c>
      <c r="O785" s="16" t="s">
        <v>1031</v>
      </c>
      <c r="P785" s="16" t="s">
        <v>1009</v>
      </c>
      <c r="Q785" s="20" t="s">
        <v>43</v>
      </c>
      <c r="R785" s="20" t="s">
        <v>43</v>
      </c>
      <c r="S785" s="16" t="s">
        <v>43</v>
      </c>
      <c r="T785" s="33">
        <v>920100</v>
      </c>
      <c r="U785" s="33">
        <v>920100</v>
      </c>
      <c r="V785" s="23">
        <f t="shared" si="87"/>
        <v>1030512.0000000001</v>
      </c>
      <c r="W785" s="23"/>
      <c r="X785" s="24">
        <v>2017</v>
      </c>
      <c r="Y785" s="24" t="s">
        <v>43</v>
      </c>
      <c r="Z785" s="18"/>
      <c r="AA785" s="34"/>
      <c r="AB785" s="18"/>
      <c r="AC785" s="35"/>
      <c r="AD785" s="18"/>
      <c r="AE785" s="18"/>
      <c r="AF785" s="18"/>
      <c r="AG785" s="18"/>
      <c r="AH785" s="18"/>
      <c r="AI785" s="18"/>
      <c r="AJ785" s="18"/>
      <c r="AK785" s="18"/>
      <c r="AL785" s="18"/>
      <c r="AM785" s="18"/>
    </row>
    <row r="786" spans="1:39" s="25" customFormat="1" ht="12.75" customHeight="1" x14ac:dyDescent="0.25">
      <c r="A786" s="18"/>
      <c r="B786" s="19" t="s">
        <v>1074</v>
      </c>
      <c r="C786" s="16" t="s">
        <v>31</v>
      </c>
      <c r="D786" s="16" t="s">
        <v>1067</v>
      </c>
      <c r="E786" s="16" t="s">
        <v>1068</v>
      </c>
      <c r="F786" s="16" t="s">
        <v>1068</v>
      </c>
      <c r="G786" s="16" t="s">
        <v>1087</v>
      </c>
      <c r="H786" s="20" t="s">
        <v>33</v>
      </c>
      <c r="I786" s="21">
        <v>100</v>
      </c>
      <c r="J786" s="16" t="s">
        <v>34</v>
      </c>
      <c r="K786" s="16" t="s">
        <v>202</v>
      </c>
      <c r="L786" s="16" t="s">
        <v>36</v>
      </c>
      <c r="M786" s="16" t="s">
        <v>37</v>
      </c>
      <c r="N786" s="16" t="s">
        <v>43</v>
      </c>
      <c r="O786" s="16" t="s">
        <v>1031</v>
      </c>
      <c r="P786" s="16" t="s">
        <v>1009</v>
      </c>
      <c r="Q786" s="20" t="s">
        <v>43</v>
      </c>
      <c r="R786" s="20" t="s">
        <v>43</v>
      </c>
      <c r="S786" s="16" t="s">
        <v>43</v>
      </c>
      <c r="T786" s="33">
        <v>1284000</v>
      </c>
      <c r="U786" s="33">
        <v>1284000</v>
      </c>
      <c r="V786" s="23">
        <f t="shared" si="87"/>
        <v>1438080.0000000002</v>
      </c>
      <c r="W786" s="23"/>
      <c r="X786" s="24">
        <v>2017</v>
      </c>
      <c r="Y786" s="24" t="s">
        <v>43</v>
      </c>
      <c r="Z786" s="18"/>
      <c r="AA786" s="18"/>
      <c r="AB786" s="18"/>
      <c r="AC786" s="35"/>
      <c r="AD786" s="18"/>
      <c r="AE786" s="18"/>
      <c r="AF786" s="18"/>
      <c r="AG786" s="18"/>
      <c r="AH786" s="18"/>
      <c r="AI786" s="18"/>
      <c r="AJ786" s="18"/>
      <c r="AK786" s="18"/>
      <c r="AL786" s="18"/>
      <c r="AM786" s="18"/>
    </row>
    <row r="787" spans="1:39" s="25" customFormat="1" ht="12.75" customHeight="1" x14ac:dyDescent="0.25">
      <c r="A787" s="18"/>
      <c r="B787" s="19" t="s">
        <v>1076</v>
      </c>
      <c r="C787" s="16" t="s">
        <v>31</v>
      </c>
      <c r="D787" s="16" t="s">
        <v>1089</v>
      </c>
      <c r="E787" s="16" t="s">
        <v>1090</v>
      </c>
      <c r="F787" s="16" t="s">
        <v>1090</v>
      </c>
      <c r="G787" s="16" t="s">
        <v>1091</v>
      </c>
      <c r="H787" s="20" t="s">
        <v>33</v>
      </c>
      <c r="I787" s="21">
        <v>100</v>
      </c>
      <c r="J787" s="16" t="s">
        <v>34</v>
      </c>
      <c r="K787" s="16" t="s">
        <v>202</v>
      </c>
      <c r="L787" s="16" t="s">
        <v>36</v>
      </c>
      <c r="M787" s="16" t="s">
        <v>37</v>
      </c>
      <c r="N787" s="16" t="s">
        <v>43</v>
      </c>
      <c r="O787" s="16" t="s">
        <v>1031</v>
      </c>
      <c r="P787" s="16" t="s">
        <v>1009</v>
      </c>
      <c r="Q787" s="20" t="s">
        <v>43</v>
      </c>
      <c r="R787" s="20" t="s">
        <v>43</v>
      </c>
      <c r="S787" s="16" t="s">
        <v>43</v>
      </c>
      <c r="T787" s="33">
        <v>400000</v>
      </c>
      <c r="U787" s="33">
        <v>400000</v>
      </c>
      <c r="V787" s="23">
        <f t="shared" si="87"/>
        <v>448000.00000000006</v>
      </c>
      <c r="W787" s="23"/>
      <c r="X787" s="24">
        <v>2017</v>
      </c>
      <c r="Y787" s="24" t="s">
        <v>43</v>
      </c>
      <c r="Z787" s="18"/>
      <c r="AA787" s="18"/>
      <c r="AB787" s="18"/>
      <c r="AC787" s="35"/>
      <c r="AD787" s="18"/>
      <c r="AE787" s="18"/>
      <c r="AF787" s="18"/>
      <c r="AG787" s="18"/>
      <c r="AH787" s="18"/>
      <c r="AI787" s="18"/>
      <c r="AJ787" s="18"/>
      <c r="AK787" s="18"/>
      <c r="AL787" s="18"/>
      <c r="AM787" s="18"/>
    </row>
    <row r="788" spans="1:39" s="25" customFormat="1" ht="12.75" customHeight="1" x14ac:dyDescent="0.25">
      <c r="A788" s="18"/>
      <c r="B788" s="19" t="s">
        <v>1078</v>
      </c>
      <c r="C788" s="16" t="s">
        <v>31</v>
      </c>
      <c r="D788" s="16" t="s">
        <v>1093</v>
      </c>
      <c r="E788" s="16" t="s">
        <v>1094</v>
      </c>
      <c r="F788" s="16" t="s">
        <v>1095</v>
      </c>
      <c r="G788" s="16" t="s">
        <v>1096</v>
      </c>
      <c r="H788" s="20" t="s">
        <v>33</v>
      </c>
      <c r="I788" s="21">
        <v>100</v>
      </c>
      <c r="J788" s="16" t="s">
        <v>34</v>
      </c>
      <c r="K788" s="16" t="s">
        <v>202</v>
      </c>
      <c r="L788" s="16" t="s">
        <v>36</v>
      </c>
      <c r="M788" s="16" t="s">
        <v>37</v>
      </c>
      <c r="N788" s="16" t="s">
        <v>43</v>
      </c>
      <c r="O788" s="16" t="s">
        <v>1031</v>
      </c>
      <c r="P788" s="16" t="s">
        <v>1009</v>
      </c>
      <c r="Q788" s="20" t="s">
        <v>43</v>
      </c>
      <c r="R788" s="20" t="s">
        <v>43</v>
      </c>
      <c r="S788" s="16" t="s">
        <v>43</v>
      </c>
      <c r="T788" s="33">
        <v>350000</v>
      </c>
      <c r="U788" s="33">
        <v>350000</v>
      </c>
      <c r="V788" s="23">
        <f t="shared" si="87"/>
        <v>392000.00000000006</v>
      </c>
      <c r="W788" s="23"/>
      <c r="X788" s="24">
        <v>2017</v>
      </c>
      <c r="Y788" s="24" t="s">
        <v>43</v>
      </c>
      <c r="Z788" s="18"/>
      <c r="AA788" s="18"/>
      <c r="AB788" s="18"/>
      <c r="AC788" s="35"/>
      <c r="AD788" s="18"/>
      <c r="AE788" s="18"/>
      <c r="AF788" s="18"/>
      <c r="AG788" s="18"/>
      <c r="AH788" s="18"/>
      <c r="AI788" s="18"/>
      <c r="AJ788" s="18"/>
      <c r="AK788" s="18"/>
      <c r="AL788" s="18"/>
      <c r="AM788" s="18"/>
    </row>
    <row r="789" spans="1:39" s="25" customFormat="1" ht="12.75" customHeight="1" x14ac:dyDescent="0.25">
      <c r="A789" s="18"/>
      <c r="B789" s="19" t="s">
        <v>1080</v>
      </c>
      <c r="C789" s="16" t="s">
        <v>31</v>
      </c>
      <c r="D789" s="26" t="s">
        <v>1098</v>
      </c>
      <c r="E789" s="26" t="s">
        <v>1099</v>
      </c>
      <c r="F789" s="26" t="s">
        <v>1099</v>
      </c>
      <c r="G789" s="26" t="s">
        <v>2429</v>
      </c>
      <c r="H789" s="20" t="s">
        <v>33</v>
      </c>
      <c r="I789" s="21">
        <v>100</v>
      </c>
      <c r="J789" s="16" t="s">
        <v>34</v>
      </c>
      <c r="K789" s="16" t="s">
        <v>202</v>
      </c>
      <c r="L789" s="16" t="s">
        <v>36</v>
      </c>
      <c r="M789" s="16" t="s">
        <v>37</v>
      </c>
      <c r="N789" s="16" t="s">
        <v>43</v>
      </c>
      <c r="O789" s="16" t="s">
        <v>1031</v>
      </c>
      <c r="P789" s="16" t="s">
        <v>1009</v>
      </c>
      <c r="Q789" s="20" t="s">
        <v>43</v>
      </c>
      <c r="R789" s="20"/>
      <c r="S789" s="16"/>
      <c r="T789" s="33">
        <v>700000</v>
      </c>
      <c r="U789" s="33">
        <v>700000</v>
      </c>
      <c r="V789" s="23">
        <f t="shared" si="87"/>
        <v>784000.00000000012</v>
      </c>
      <c r="W789" s="23"/>
      <c r="X789" s="24">
        <v>2017</v>
      </c>
      <c r="Y789" s="24"/>
      <c r="Z789" s="18"/>
      <c r="AA789" s="18"/>
      <c r="AB789" s="18"/>
      <c r="AC789" s="35"/>
      <c r="AD789" s="18"/>
      <c r="AE789" s="18"/>
      <c r="AF789" s="18"/>
      <c r="AG789" s="18"/>
      <c r="AH789" s="18"/>
      <c r="AI789" s="18"/>
      <c r="AJ789" s="18"/>
      <c r="AK789" s="18"/>
      <c r="AL789" s="18"/>
      <c r="AM789" s="18"/>
    </row>
    <row r="790" spans="1:39" s="25" customFormat="1" ht="12.75" customHeight="1" x14ac:dyDescent="0.25">
      <c r="A790" s="18"/>
      <c r="B790" s="19" t="s">
        <v>1082</v>
      </c>
      <c r="C790" s="16" t="s">
        <v>31</v>
      </c>
      <c r="D790" s="16" t="s">
        <v>1098</v>
      </c>
      <c r="E790" s="16" t="s">
        <v>1099</v>
      </c>
      <c r="F790" s="16" t="s">
        <v>1099</v>
      </c>
      <c r="G790" s="16" t="s">
        <v>1100</v>
      </c>
      <c r="H790" s="20" t="s">
        <v>33</v>
      </c>
      <c r="I790" s="21">
        <v>100</v>
      </c>
      <c r="J790" s="16" t="s">
        <v>34</v>
      </c>
      <c r="K790" s="16" t="s">
        <v>202</v>
      </c>
      <c r="L790" s="16" t="s">
        <v>36</v>
      </c>
      <c r="M790" s="16" t="s">
        <v>37</v>
      </c>
      <c r="N790" s="16" t="s">
        <v>43</v>
      </c>
      <c r="O790" s="16" t="s">
        <v>1031</v>
      </c>
      <c r="P790" s="16" t="s">
        <v>1009</v>
      </c>
      <c r="Q790" s="20" t="s">
        <v>43</v>
      </c>
      <c r="R790" s="20" t="s">
        <v>43</v>
      </c>
      <c r="S790" s="16" t="s">
        <v>43</v>
      </c>
      <c r="T790" s="33">
        <v>350000</v>
      </c>
      <c r="U790" s="33">
        <v>350000</v>
      </c>
      <c r="V790" s="23">
        <f t="shared" si="87"/>
        <v>392000.00000000006</v>
      </c>
      <c r="W790" s="23"/>
      <c r="X790" s="24">
        <v>2017</v>
      </c>
      <c r="Y790" s="24" t="s">
        <v>43</v>
      </c>
      <c r="Z790" s="18"/>
      <c r="AA790" s="18"/>
      <c r="AB790" s="18"/>
      <c r="AC790" s="35"/>
      <c r="AD790" s="18"/>
      <c r="AE790" s="18"/>
      <c r="AF790" s="18"/>
      <c r="AG790" s="18"/>
      <c r="AH790" s="18"/>
      <c r="AI790" s="18"/>
      <c r="AJ790" s="18"/>
      <c r="AK790" s="18"/>
      <c r="AL790" s="18"/>
      <c r="AM790" s="18"/>
    </row>
    <row r="791" spans="1:39" s="25" customFormat="1" ht="12.75" customHeight="1" x14ac:dyDescent="0.25">
      <c r="A791" s="18"/>
      <c r="B791" s="19" t="s">
        <v>1083</v>
      </c>
      <c r="C791" s="16" t="s">
        <v>31</v>
      </c>
      <c r="D791" s="16" t="s">
        <v>1102</v>
      </c>
      <c r="E791" s="16" t="s">
        <v>1103</v>
      </c>
      <c r="F791" s="16" t="s">
        <v>1104</v>
      </c>
      <c r="G791" s="16" t="s">
        <v>1105</v>
      </c>
      <c r="H791" s="20" t="s">
        <v>33</v>
      </c>
      <c r="I791" s="21">
        <v>100</v>
      </c>
      <c r="J791" s="16" t="s">
        <v>34</v>
      </c>
      <c r="K791" s="16" t="s">
        <v>202</v>
      </c>
      <c r="L791" s="16" t="s">
        <v>36</v>
      </c>
      <c r="M791" s="16" t="s">
        <v>37</v>
      </c>
      <c r="N791" s="16" t="s">
        <v>43</v>
      </c>
      <c r="O791" s="16" t="s">
        <v>1031</v>
      </c>
      <c r="P791" s="16" t="s">
        <v>1009</v>
      </c>
      <c r="Q791" s="20" t="s">
        <v>43</v>
      </c>
      <c r="R791" s="20" t="s">
        <v>43</v>
      </c>
      <c r="S791" s="16" t="s">
        <v>43</v>
      </c>
      <c r="T791" s="33">
        <v>600000</v>
      </c>
      <c r="U791" s="33">
        <v>600000</v>
      </c>
      <c r="V791" s="23">
        <f t="shared" si="87"/>
        <v>672000.00000000012</v>
      </c>
      <c r="W791" s="23"/>
      <c r="X791" s="24">
        <v>2017</v>
      </c>
      <c r="Y791" s="24" t="s">
        <v>43</v>
      </c>
      <c r="Z791" s="18"/>
      <c r="AA791" s="18"/>
      <c r="AB791" s="18"/>
      <c r="AC791" s="35"/>
      <c r="AD791" s="18"/>
      <c r="AE791" s="18"/>
      <c r="AF791" s="18"/>
      <c r="AG791" s="18"/>
      <c r="AH791" s="18"/>
      <c r="AI791" s="18"/>
      <c r="AJ791" s="18"/>
      <c r="AK791" s="18"/>
      <c r="AL791" s="18"/>
      <c r="AM791" s="18"/>
    </row>
    <row r="792" spans="1:39" s="25" customFormat="1" ht="12.75" customHeight="1" x14ac:dyDescent="0.25">
      <c r="A792" s="18"/>
      <c r="B792" s="19" t="s">
        <v>1084</v>
      </c>
      <c r="C792" s="16" t="s">
        <v>31</v>
      </c>
      <c r="D792" s="16" t="s">
        <v>1102</v>
      </c>
      <c r="E792" s="16" t="s">
        <v>1103</v>
      </c>
      <c r="F792" s="16" t="s">
        <v>1104</v>
      </c>
      <c r="G792" s="16" t="s">
        <v>1107</v>
      </c>
      <c r="H792" s="20" t="s">
        <v>33</v>
      </c>
      <c r="I792" s="21">
        <v>100</v>
      </c>
      <c r="J792" s="16" t="s">
        <v>34</v>
      </c>
      <c r="K792" s="16" t="s">
        <v>202</v>
      </c>
      <c r="L792" s="16" t="s">
        <v>36</v>
      </c>
      <c r="M792" s="16" t="s">
        <v>37</v>
      </c>
      <c r="N792" s="16" t="s">
        <v>43</v>
      </c>
      <c r="O792" s="16" t="s">
        <v>1031</v>
      </c>
      <c r="P792" s="16" t="s">
        <v>1009</v>
      </c>
      <c r="Q792" s="20" t="s">
        <v>43</v>
      </c>
      <c r="R792" s="20" t="s">
        <v>43</v>
      </c>
      <c r="S792" s="16" t="s">
        <v>43</v>
      </c>
      <c r="T792" s="33">
        <v>800000</v>
      </c>
      <c r="U792" s="33">
        <v>800000</v>
      </c>
      <c r="V792" s="23">
        <f t="shared" si="87"/>
        <v>896000.00000000012</v>
      </c>
      <c r="W792" s="23"/>
      <c r="X792" s="24">
        <v>2017</v>
      </c>
      <c r="Y792" s="24" t="s">
        <v>43</v>
      </c>
      <c r="Z792" s="18"/>
      <c r="AA792" s="18"/>
      <c r="AB792" s="18"/>
      <c r="AC792" s="35"/>
      <c r="AD792" s="18"/>
      <c r="AE792" s="18"/>
      <c r="AF792" s="18"/>
      <c r="AG792" s="18"/>
      <c r="AH792" s="18"/>
      <c r="AI792" s="18"/>
      <c r="AJ792" s="18"/>
      <c r="AK792" s="18"/>
      <c r="AL792" s="18"/>
      <c r="AM792" s="18"/>
    </row>
    <row r="793" spans="1:39" s="25" customFormat="1" ht="12.75" customHeight="1" x14ac:dyDescent="0.25">
      <c r="A793" s="18"/>
      <c r="B793" s="19" t="s">
        <v>1086</v>
      </c>
      <c r="C793" s="16" t="s">
        <v>31</v>
      </c>
      <c r="D793" s="16" t="s">
        <v>1112</v>
      </c>
      <c r="E793" s="16" t="s">
        <v>1113</v>
      </c>
      <c r="F793" s="16" t="s">
        <v>1113</v>
      </c>
      <c r="G793" s="16" t="s">
        <v>1114</v>
      </c>
      <c r="H793" s="20" t="s">
        <v>33</v>
      </c>
      <c r="I793" s="21">
        <v>100</v>
      </c>
      <c r="J793" s="16" t="s">
        <v>34</v>
      </c>
      <c r="K793" s="16" t="s">
        <v>202</v>
      </c>
      <c r="L793" s="16" t="s">
        <v>36</v>
      </c>
      <c r="M793" s="16" t="s">
        <v>37</v>
      </c>
      <c r="N793" s="16" t="s">
        <v>43</v>
      </c>
      <c r="O793" s="16" t="s">
        <v>1031</v>
      </c>
      <c r="P793" s="16" t="s">
        <v>1009</v>
      </c>
      <c r="Q793" s="20" t="s">
        <v>43</v>
      </c>
      <c r="R793" s="20" t="s">
        <v>43</v>
      </c>
      <c r="S793" s="16" t="s">
        <v>43</v>
      </c>
      <c r="T793" s="33">
        <v>13150140</v>
      </c>
      <c r="U793" s="33">
        <v>13150140</v>
      </c>
      <c r="V793" s="22">
        <f t="shared" si="87"/>
        <v>14728156.800000001</v>
      </c>
      <c r="W793" s="137" t="s">
        <v>2471</v>
      </c>
      <c r="X793" s="24">
        <v>2017</v>
      </c>
      <c r="Y793" s="24" t="s">
        <v>43</v>
      </c>
      <c r="Z793" s="18"/>
      <c r="AA793" s="18"/>
      <c r="AB793" s="18"/>
      <c r="AC793" s="35"/>
      <c r="AD793" s="18"/>
      <c r="AE793" s="18"/>
      <c r="AF793" s="18"/>
      <c r="AG793" s="18"/>
      <c r="AH793" s="18"/>
      <c r="AI793" s="18"/>
      <c r="AJ793" s="18"/>
      <c r="AK793" s="18"/>
      <c r="AL793" s="18"/>
      <c r="AM793" s="18"/>
    </row>
    <row r="794" spans="1:39" s="25" customFormat="1" ht="12.75" customHeight="1" x14ac:dyDescent="0.25">
      <c r="A794" s="18"/>
      <c r="B794" s="19" t="s">
        <v>1088</v>
      </c>
      <c r="C794" s="16" t="s">
        <v>31</v>
      </c>
      <c r="D794" s="16" t="s">
        <v>1112</v>
      </c>
      <c r="E794" s="16" t="s">
        <v>1113</v>
      </c>
      <c r="F794" s="16" t="s">
        <v>1113</v>
      </c>
      <c r="G794" s="26" t="s">
        <v>2472</v>
      </c>
      <c r="H794" s="20" t="s">
        <v>33</v>
      </c>
      <c r="I794" s="21">
        <v>100</v>
      </c>
      <c r="J794" s="16" t="s">
        <v>34</v>
      </c>
      <c r="K794" s="16" t="s">
        <v>202</v>
      </c>
      <c r="L794" s="16" t="s">
        <v>36</v>
      </c>
      <c r="M794" s="16" t="s">
        <v>37</v>
      </c>
      <c r="N794" s="16" t="s">
        <v>43</v>
      </c>
      <c r="O794" s="16" t="s">
        <v>1031</v>
      </c>
      <c r="P794" s="16" t="s">
        <v>1009</v>
      </c>
      <c r="Q794" s="20" t="s">
        <v>43</v>
      </c>
      <c r="R794" s="20" t="s">
        <v>43</v>
      </c>
      <c r="S794" s="16" t="s">
        <v>43</v>
      </c>
      <c r="T794" s="33">
        <v>5095022</v>
      </c>
      <c r="U794" s="33">
        <v>5095022</v>
      </c>
      <c r="V794" s="22">
        <f t="shared" si="87"/>
        <v>5706424.6400000006</v>
      </c>
      <c r="W794" s="137" t="s">
        <v>2471</v>
      </c>
      <c r="X794" s="24">
        <v>2017</v>
      </c>
      <c r="Y794" s="24" t="s">
        <v>43</v>
      </c>
      <c r="Z794" s="18"/>
      <c r="AA794" s="18"/>
      <c r="AB794" s="18"/>
      <c r="AC794" s="35"/>
      <c r="AD794" s="18"/>
      <c r="AE794" s="18"/>
      <c r="AF794" s="18"/>
      <c r="AG794" s="18"/>
      <c r="AH794" s="18"/>
      <c r="AI794" s="18"/>
      <c r="AJ794" s="18"/>
      <c r="AK794" s="18"/>
      <c r="AL794" s="18"/>
      <c r="AM794" s="18"/>
    </row>
    <row r="795" spans="1:39" s="25" customFormat="1" ht="12.75" customHeight="1" x14ac:dyDescent="0.25">
      <c r="A795" s="18"/>
      <c r="B795" s="19" t="s">
        <v>1092</v>
      </c>
      <c r="C795" s="16" t="s">
        <v>31</v>
      </c>
      <c r="D795" s="16" t="s">
        <v>1117</v>
      </c>
      <c r="E795" s="16" t="s">
        <v>1118</v>
      </c>
      <c r="F795" s="17" t="s">
        <v>2397</v>
      </c>
      <c r="G795" s="16" t="s">
        <v>1119</v>
      </c>
      <c r="H795" s="20" t="s">
        <v>33</v>
      </c>
      <c r="I795" s="21">
        <v>100</v>
      </c>
      <c r="J795" s="16" t="s">
        <v>34</v>
      </c>
      <c r="K795" s="16" t="s">
        <v>202</v>
      </c>
      <c r="L795" s="16" t="s">
        <v>36</v>
      </c>
      <c r="M795" s="16" t="s">
        <v>37</v>
      </c>
      <c r="N795" s="16" t="s">
        <v>43</v>
      </c>
      <c r="O795" s="16" t="s">
        <v>1031</v>
      </c>
      <c r="P795" s="16" t="s">
        <v>1009</v>
      </c>
      <c r="Q795" s="20" t="s">
        <v>43</v>
      </c>
      <c r="R795" s="20" t="s">
        <v>43</v>
      </c>
      <c r="S795" s="16" t="s">
        <v>43</v>
      </c>
      <c r="T795" s="33">
        <v>192000</v>
      </c>
      <c r="U795" s="33">
        <v>192000</v>
      </c>
      <c r="V795" s="23">
        <f t="shared" si="87"/>
        <v>215040.00000000003</v>
      </c>
      <c r="W795" s="23"/>
      <c r="X795" s="24">
        <v>2017</v>
      </c>
      <c r="Y795" s="24" t="s">
        <v>43</v>
      </c>
      <c r="Z795" s="18"/>
      <c r="AA795" s="18"/>
      <c r="AB795" s="18"/>
      <c r="AC795" s="35"/>
      <c r="AD795" s="18"/>
      <c r="AE795" s="18"/>
      <c r="AF795" s="18"/>
      <c r="AG795" s="18"/>
      <c r="AH795" s="18"/>
      <c r="AI795" s="18"/>
      <c r="AJ795" s="18"/>
      <c r="AK795" s="18"/>
      <c r="AL795" s="18"/>
      <c r="AM795" s="18"/>
    </row>
    <row r="796" spans="1:39" s="25" customFormat="1" ht="12.75" customHeight="1" x14ac:dyDescent="0.25">
      <c r="A796" s="18"/>
      <c r="B796" s="19" t="s">
        <v>1097</v>
      </c>
      <c r="C796" s="16" t="s">
        <v>31</v>
      </c>
      <c r="D796" s="16" t="s">
        <v>1123</v>
      </c>
      <c r="E796" s="16" t="s">
        <v>1124</v>
      </c>
      <c r="F796" s="16" t="s">
        <v>1125</v>
      </c>
      <c r="G796" s="16" t="s">
        <v>1126</v>
      </c>
      <c r="H796" s="20" t="s">
        <v>33</v>
      </c>
      <c r="I796" s="21">
        <v>100</v>
      </c>
      <c r="J796" s="16" t="s">
        <v>34</v>
      </c>
      <c r="K796" s="16" t="s">
        <v>202</v>
      </c>
      <c r="L796" s="16" t="s">
        <v>36</v>
      </c>
      <c r="M796" s="16" t="s">
        <v>37</v>
      </c>
      <c r="N796" s="16" t="s">
        <v>43</v>
      </c>
      <c r="O796" s="16" t="s">
        <v>1031</v>
      </c>
      <c r="P796" s="16" t="s">
        <v>1009</v>
      </c>
      <c r="Q796" s="20" t="s">
        <v>43</v>
      </c>
      <c r="R796" s="20" t="s">
        <v>43</v>
      </c>
      <c r="S796" s="16" t="s">
        <v>43</v>
      </c>
      <c r="T796" s="33">
        <v>204000</v>
      </c>
      <c r="U796" s="33">
        <v>204000</v>
      </c>
      <c r="V796" s="23">
        <f t="shared" si="87"/>
        <v>228480.00000000003</v>
      </c>
      <c r="W796" s="23"/>
      <c r="X796" s="24">
        <v>2017</v>
      </c>
      <c r="Y796" s="24" t="s">
        <v>43</v>
      </c>
      <c r="Z796" s="18"/>
      <c r="AA796" s="18"/>
      <c r="AB796" s="18"/>
      <c r="AC796" s="35"/>
      <c r="AD796" s="18"/>
      <c r="AE796" s="18"/>
      <c r="AF796" s="18"/>
      <c r="AG796" s="18"/>
      <c r="AH796" s="18"/>
      <c r="AI796" s="18"/>
      <c r="AJ796" s="18"/>
      <c r="AK796" s="18"/>
      <c r="AL796" s="18"/>
      <c r="AM796" s="18"/>
    </row>
    <row r="797" spans="1:39" s="25" customFormat="1" ht="12.75" customHeight="1" x14ac:dyDescent="0.25">
      <c r="A797" s="18"/>
      <c r="B797" s="19" t="s">
        <v>1101</v>
      </c>
      <c r="C797" s="16" t="s">
        <v>31</v>
      </c>
      <c r="D797" s="16" t="s">
        <v>1136</v>
      </c>
      <c r="E797" s="16" t="s">
        <v>1137</v>
      </c>
      <c r="F797" s="16" t="s">
        <v>1137</v>
      </c>
      <c r="G797" s="16" t="s">
        <v>1138</v>
      </c>
      <c r="H797" s="20" t="s">
        <v>33</v>
      </c>
      <c r="I797" s="21">
        <v>100</v>
      </c>
      <c r="J797" s="16" t="s">
        <v>34</v>
      </c>
      <c r="K797" s="16" t="s">
        <v>202</v>
      </c>
      <c r="L797" s="16" t="s">
        <v>36</v>
      </c>
      <c r="M797" s="16" t="s">
        <v>37</v>
      </c>
      <c r="N797" s="16" t="s">
        <v>43</v>
      </c>
      <c r="O797" s="16" t="s">
        <v>1031</v>
      </c>
      <c r="P797" s="16" t="s">
        <v>1009</v>
      </c>
      <c r="Q797" s="20" t="s">
        <v>43</v>
      </c>
      <c r="R797" s="20" t="s">
        <v>43</v>
      </c>
      <c r="S797" s="16" t="s">
        <v>43</v>
      </c>
      <c r="T797" s="33">
        <v>1446429</v>
      </c>
      <c r="U797" s="33">
        <v>1446429</v>
      </c>
      <c r="V797" s="115">
        <f t="shared" si="87"/>
        <v>1620000.4800000002</v>
      </c>
      <c r="W797" s="23"/>
      <c r="X797" s="24">
        <v>2017</v>
      </c>
      <c r="Y797" s="24"/>
      <c r="Z797" s="18"/>
      <c r="AA797" s="18"/>
      <c r="AB797" s="18"/>
      <c r="AC797" s="35"/>
      <c r="AD797" s="18"/>
      <c r="AE797" s="18"/>
      <c r="AF797" s="18"/>
      <c r="AG797" s="18"/>
      <c r="AH797" s="18"/>
      <c r="AI797" s="18"/>
      <c r="AJ797" s="18"/>
      <c r="AK797" s="18"/>
      <c r="AL797" s="18"/>
      <c r="AM797" s="18"/>
    </row>
    <row r="798" spans="1:39" s="25" customFormat="1" ht="12.75" customHeight="1" x14ac:dyDescent="0.25">
      <c r="A798" s="18"/>
      <c r="B798" s="19" t="s">
        <v>1106</v>
      </c>
      <c r="C798" s="16" t="s">
        <v>31</v>
      </c>
      <c r="D798" s="16" t="s">
        <v>1140</v>
      </c>
      <c r="E798" s="16" t="s">
        <v>1141</v>
      </c>
      <c r="F798" s="16" t="s">
        <v>1141</v>
      </c>
      <c r="G798" s="16" t="s">
        <v>1110</v>
      </c>
      <c r="H798" s="20" t="s">
        <v>844</v>
      </c>
      <c r="I798" s="21">
        <v>100</v>
      </c>
      <c r="J798" s="16" t="s">
        <v>34</v>
      </c>
      <c r="K798" s="16" t="s">
        <v>202</v>
      </c>
      <c r="L798" s="16" t="s">
        <v>36</v>
      </c>
      <c r="M798" s="16" t="s">
        <v>37</v>
      </c>
      <c r="N798" s="16" t="s">
        <v>43</v>
      </c>
      <c r="O798" s="16" t="s">
        <v>1031</v>
      </c>
      <c r="P798" s="16" t="s">
        <v>1009</v>
      </c>
      <c r="Q798" s="20" t="s">
        <v>43</v>
      </c>
      <c r="R798" s="20" t="s">
        <v>43</v>
      </c>
      <c r="S798" s="16" t="s">
        <v>43</v>
      </c>
      <c r="T798" s="33">
        <v>7017857</v>
      </c>
      <c r="U798" s="33">
        <v>7017857</v>
      </c>
      <c r="V798" s="22">
        <f t="shared" si="87"/>
        <v>7859999.8400000008</v>
      </c>
      <c r="W798" s="23"/>
      <c r="X798" s="24">
        <v>2017</v>
      </c>
      <c r="Y798" s="24"/>
      <c r="Z798" s="18"/>
      <c r="AA798" s="18"/>
      <c r="AB798" s="18"/>
      <c r="AC798" s="35"/>
      <c r="AD798" s="18"/>
      <c r="AE798" s="18"/>
      <c r="AF798" s="18"/>
      <c r="AG798" s="18"/>
      <c r="AH798" s="18"/>
      <c r="AI798" s="18"/>
      <c r="AJ798" s="18"/>
      <c r="AK798" s="18"/>
      <c r="AL798" s="18"/>
      <c r="AM798" s="18"/>
    </row>
    <row r="799" spans="1:39" s="25" customFormat="1" ht="12.75" customHeight="1" x14ac:dyDescent="0.25">
      <c r="A799" s="18"/>
      <c r="B799" s="19" t="s">
        <v>1108</v>
      </c>
      <c r="C799" s="16" t="s">
        <v>31</v>
      </c>
      <c r="D799" s="16" t="s">
        <v>1143</v>
      </c>
      <c r="E799" s="16" t="s">
        <v>1144</v>
      </c>
      <c r="F799" s="16" t="s">
        <v>1145</v>
      </c>
      <c r="G799" s="16" t="s">
        <v>1146</v>
      </c>
      <c r="H799" s="20" t="s">
        <v>33</v>
      </c>
      <c r="I799" s="21">
        <v>100</v>
      </c>
      <c r="J799" s="16" t="s">
        <v>34</v>
      </c>
      <c r="K799" s="16" t="s">
        <v>202</v>
      </c>
      <c r="L799" s="16" t="s">
        <v>36</v>
      </c>
      <c r="M799" s="16" t="s">
        <v>37</v>
      </c>
      <c r="N799" s="16" t="s">
        <v>43</v>
      </c>
      <c r="O799" s="16" t="s">
        <v>1031</v>
      </c>
      <c r="P799" s="16" t="s">
        <v>1009</v>
      </c>
      <c r="Q799" s="20" t="s">
        <v>43</v>
      </c>
      <c r="R799" s="20" t="s">
        <v>43</v>
      </c>
      <c r="S799" s="16" t="s">
        <v>43</v>
      </c>
      <c r="T799" s="33">
        <v>3847</v>
      </c>
      <c r="U799" s="33">
        <v>3847</v>
      </c>
      <c r="V799" s="22">
        <f t="shared" si="87"/>
        <v>4308.6400000000003</v>
      </c>
      <c r="W799" s="23"/>
      <c r="X799" s="24">
        <v>2017</v>
      </c>
      <c r="Y799" s="24" t="s">
        <v>43</v>
      </c>
      <c r="Z799" s="18"/>
      <c r="AA799" s="18"/>
      <c r="AB799" s="18"/>
      <c r="AC799" s="35"/>
      <c r="AD799" s="18"/>
      <c r="AE799" s="18"/>
      <c r="AF799" s="18"/>
      <c r="AG799" s="18"/>
      <c r="AH799" s="18"/>
      <c r="AI799" s="18"/>
      <c r="AJ799" s="18"/>
      <c r="AK799" s="18"/>
      <c r="AL799" s="18"/>
      <c r="AM799" s="18"/>
    </row>
    <row r="800" spans="1:39" s="25" customFormat="1" ht="12.75" customHeight="1" x14ac:dyDescent="0.25">
      <c r="A800" s="18"/>
      <c r="B800" s="19" t="s">
        <v>1109</v>
      </c>
      <c r="C800" s="16" t="s">
        <v>31</v>
      </c>
      <c r="D800" s="16" t="s">
        <v>1120</v>
      </c>
      <c r="E800" s="16" t="s">
        <v>1121</v>
      </c>
      <c r="F800" s="16" t="s">
        <v>1121</v>
      </c>
      <c r="G800" s="16" t="s">
        <v>1148</v>
      </c>
      <c r="H800" s="20" t="s">
        <v>33</v>
      </c>
      <c r="I800" s="21">
        <v>100</v>
      </c>
      <c r="J800" s="16" t="s">
        <v>34</v>
      </c>
      <c r="K800" s="16" t="s">
        <v>202</v>
      </c>
      <c r="L800" s="16" t="s">
        <v>36</v>
      </c>
      <c r="M800" s="16" t="s">
        <v>37</v>
      </c>
      <c r="N800" s="16" t="s">
        <v>43</v>
      </c>
      <c r="O800" s="16" t="s">
        <v>1031</v>
      </c>
      <c r="P800" s="16" t="s">
        <v>1009</v>
      </c>
      <c r="Q800" s="20" t="s">
        <v>43</v>
      </c>
      <c r="R800" s="20" t="s">
        <v>43</v>
      </c>
      <c r="S800" s="16" t="s">
        <v>43</v>
      </c>
      <c r="T800" s="33">
        <v>6994</v>
      </c>
      <c r="U800" s="33">
        <v>6994</v>
      </c>
      <c r="V800" s="22">
        <f t="shared" si="87"/>
        <v>7833.2800000000007</v>
      </c>
      <c r="W800" s="23"/>
      <c r="X800" s="24">
        <v>2017</v>
      </c>
      <c r="Y800" s="24" t="s">
        <v>43</v>
      </c>
      <c r="Z800" s="18"/>
      <c r="AA800" s="18"/>
      <c r="AB800" s="18"/>
      <c r="AC800" s="35"/>
      <c r="AD800" s="18"/>
      <c r="AE800" s="18"/>
      <c r="AF800" s="18"/>
      <c r="AG800" s="18"/>
      <c r="AH800" s="18"/>
      <c r="AI800" s="18"/>
      <c r="AJ800" s="18"/>
      <c r="AK800" s="18"/>
      <c r="AL800" s="18"/>
      <c r="AM800" s="18"/>
    </row>
    <row r="801" spans="1:39" s="25" customFormat="1" ht="12.75" customHeight="1" x14ac:dyDescent="0.25">
      <c r="A801" s="18"/>
      <c r="B801" s="19" t="s">
        <v>1111</v>
      </c>
      <c r="C801" s="16" t="s">
        <v>31</v>
      </c>
      <c r="D801" s="16" t="s">
        <v>1152</v>
      </c>
      <c r="E801" s="16" t="s">
        <v>1128</v>
      </c>
      <c r="F801" s="16" t="s">
        <v>1153</v>
      </c>
      <c r="G801" s="16" t="s">
        <v>1129</v>
      </c>
      <c r="H801" s="20" t="s">
        <v>844</v>
      </c>
      <c r="I801" s="21">
        <v>100</v>
      </c>
      <c r="J801" s="16" t="s">
        <v>34</v>
      </c>
      <c r="K801" s="16" t="s">
        <v>202</v>
      </c>
      <c r="L801" s="16" t="s">
        <v>36</v>
      </c>
      <c r="M801" s="16" t="s">
        <v>37</v>
      </c>
      <c r="N801" s="16" t="s">
        <v>43</v>
      </c>
      <c r="O801" s="16" t="s">
        <v>1031</v>
      </c>
      <c r="P801" s="16" t="s">
        <v>1009</v>
      </c>
      <c r="Q801" s="20" t="s">
        <v>43</v>
      </c>
      <c r="R801" s="20" t="s">
        <v>43</v>
      </c>
      <c r="S801" s="16" t="s">
        <v>43</v>
      </c>
      <c r="T801" s="33">
        <v>1778004</v>
      </c>
      <c r="U801" s="33">
        <v>1778004</v>
      </c>
      <c r="V801" s="22">
        <f t="shared" si="87"/>
        <v>1991364.4800000002</v>
      </c>
      <c r="W801" s="23"/>
      <c r="X801" s="24">
        <v>2017</v>
      </c>
      <c r="Y801" s="24"/>
      <c r="Z801" s="18"/>
      <c r="AA801" s="18"/>
      <c r="AB801" s="18"/>
      <c r="AC801" s="35"/>
      <c r="AD801" s="18"/>
      <c r="AE801" s="18"/>
      <c r="AF801" s="18"/>
      <c r="AG801" s="18"/>
      <c r="AH801" s="18"/>
      <c r="AI801" s="18"/>
      <c r="AJ801" s="18"/>
      <c r="AK801" s="18"/>
      <c r="AL801" s="18"/>
      <c r="AM801" s="18"/>
    </row>
    <row r="802" spans="1:39" s="25" customFormat="1" ht="12.75" customHeight="1" x14ac:dyDescent="0.25">
      <c r="A802" s="18"/>
      <c r="B802" s="19" t="s">
        <v>1115</v>
      </c>
      <c r="C802" s="16" t="s">
        <v>31</v>
      </c>
      <c r="D802" s="16" t="s">
        <v>1131</v>
      </c>
      <c r="E802" s="16" t="s">
        <v>1132</v>
      </c>
      <c r="F802" s="16" t="s">
        <v>1133</v>
      </c>
      <c r="G802" s="16" t="s">
        <v>1134</v>
      </c>
      <c r="H802" s="20" t="s">
        <v>33</v>
      </c>
      <c r="I802" s="21">
        <v>100</v>
      </c>
      <c r="J802" s="16" t="s">
        <v>34</v>
      </c>
      <c r="K802" s="16" t="s">
        <v>202</v>
      </c>
      <c r="L802" s="16" t="s">
        <v>36</v>
      </c>
      <c r="M802" s="16" t="s">
        <v>37</v>
      </c>
      <c r="N802" s="16" t="s">
        <v>43</v>
      </c>
      <c r="O802" s="16" t="s">
        <v>1031</v>
      </c>
      <c r="P802" s="16" t="s">
        <v>1009</v>
      </c>
      <c r="Q802" s="20" t="s">
        <v>43</v>
      </c>
      <c r="R802" s="20" t="s">
        <v>43</v>
      </c>
      <c r="S802" s="16" t="s">
        <v>43</v>
      </c>
      <c r="T802" s="33">
        <v>2244000</v>
      </c>
      <c r="U802" s="33">
        <v>2244000</v>
      </c>
      <c r="V802" s="22">
        <f t="shared" si="87"/>
        <v>2513280.0000000005</v>
      </c>
      <c r="W802" s="23"/>
      <c r="X802" s="24">
        <v>2017</v>
      </c>
      <c r="Y802" s="24"/>
      <c r="Z802" s="18"/>
      <c r="AA802" s="18"/>
      <c r="AB802" s="18"/>
      <c r="AC802" s="35"/>
      <c r="AD802" s="18"/>
      <c r="AE802" s="18"/>
      <c r="AF802" s="18"/>
      <c r="AG802" s="18"/>
      <c r="AH802" s="18"/>
      <c r="AI802" s="18"/>
      <c r="AJ802" s="18"/>
      <c r="AK802" s="18"/>
      <c r="AL802" s="18"/>
      <c r="AM802" s="18"/>
    </row>
    <row r="803" spans="1:39" s="25" customFormat="1" ht="12.75" customHeight="1" x14ac:dyDescent="0.25">
      <c r="A803" s="18"/>
      <c r="B803" s="19" t="s">
        <v>1116</v>
      </c>
      <c r="C803" s="16" t="s">
        <v>31</v>
      </c>
      <c r="D803" s="26" t="s">
        <v>2420</v>
      </c>
      <c r="E803" s="26" t="s">
        <v>2421</v>
      </c>
      <c r="F803" s="26" t="s">
        <v>2421</v>
      </c>
      <c r="G803" s="26" t="s">
        <v>2419</v>
      </c>
      <c r="H803" s="20" t="s">
        <v>33</v>
      </c>
      <c r="I803" s="21">
        <v>100</v>
      </c>
      <c r="J803" s="16" t="s">
        <v>34</v>
      </c>
      <c r="K803" s="16" t="s">
        <v>202</v>
      </c>
      <c r="L803" s="16" t="s">
        <v>36</v>
      </c>
      <c r="M803" s="16" t="s">
        <v>37</v>
      </c>
      <c r="N803" s="16" t="s">
        <v>43</v>
      </c>
      <c r="O803" s="16" t="s">
        <v>1031</v>
      </c>
      <c r="P803" s="16" t="s">
        <v>1009</v>
      </c>
      <c r="Q803" s="20" t="s">
        <v>43</v>
      </c>
      <c r="R803" s="20" t="s">
        <v>43</v>
      </c>
      <c r="S803" s="16" t="s">
        <v>43</v>
      </c>
      <c r="T803" s="33">
        <v>250000</v>
      </c>
      <c r="U803" s="33">
        <v>250000</v>
      </c>
      <c r="V803" s="22">
        <f t="shared" ref="V803:V804" si="88">U803*1.12</f>
        <v>280000</v>
      </c>
      <c r="W803" s="23"/>
      <c r="X803" s="24">
        <v>2017</v>
      </c>
      <c r="Y803" s="24"/>
      <c r="Z803" s="18"/>
      <c r="AA803" s="18"/>
      <c r="AB803" s="18"/>
      <c r="AC803" s="35"/>
      <c r="AD803" s="18"/>
      <c r="AE803" s="18"/>
      <c r="AF803" s="18"/>
      <c r="AG803" s="18"/>
      <c r="AH803" s="18"/>
      <c r="AI803" s="18"/>
      <c r="AJ803" s="18"/>
      <c r="AK803" s="18"/>
      <c r="AL803" s="18"/>
      <c r="AM803" s="18"/>
    </row>
    <row r="804" spans="1:39" s="25" customFormat="1" ht="12.75" customHeight="1" x14ac:dyDescent="0.25">
      <c r="A804" s="18"/>
      <c r="B804" s="19" t="s">
        <v>1122</v>
      </c>
      <c r="C804" s="16" t="s">
        <v>31</v>
      </c>
      <c r="D804" s="16" t="s">
        <v>1156</v>
      </c>
      <c r="E804" s="16" t="s">
        <v>1157</v>
      </c>
      <c r="F804" s="16" t="s">
        <v>1157</v>
      </c>
      <c r="G804" s="16" t="s">
        <v>1158</v>
      </c>
      <c r="H804" s="20" t="s">
        <v>33</v>
      </c>
      <c r="I804" s="21">
        <v>100</v>
      </c>
      <c r="J804" s="16" t="s">
        <v>34</v>
      </c>
      <c r="K804" s="16" t="s">
        <v>202</v>
      </c>
      <c r="L804" s="16" t="s">
        <v>36</v>
      </c>
      <c r="M804" s="16" t="s">
        <v>37</v>
      </c>
      <c r="N804" s="16" t="s">
        <v>43</v>
      </c>
      <c r="O804" s="16" t="s">
        <v>1031</v>
      </c>
      <c r="P804" s="16" t="s">
        <v>1009</v>
      </c>
      <c r="Q804" s="20" t="s">
        <v>43</v>
      </c>
      <c r="R804" s="20" t="s">
        <v>43</v>
      </c>
      <c r="S804" s="16" t="s">
        <v>43</v>
      </c>
      <c r="T804" s="33">
        <v>878365</v>
      </c>
      <c r="U804" s="33">
        <v>878365</v>
      </c>
      <c r="V804" s="22">
        <f t="shared" si="88"/>
        <v>983768.8</v>
      </c>
      <c r="W804" s="23"/>
      <c r="X804" s="24">
        <v>2017</v>
      </c>
      <c r="Y804" s="24" t="s">
        <v>43</v>
      </c>
      <c r="Z804" s="18"/>
      <c r="AA804" s="18"/>
      <c r="AB804" s="18"/>
      <c r="AC804" s="35"/>
      <c r="AD804" s="18"/>
      <c r="AE804" s="18"/>
      <c r="AF804" s="18"/>
      <c r="AG804" s="18"/>
      <c r="AH804" s="18"/>
      <c r="AI804" s="18"/>
      <c r="AJ804" s="18"/>
      <c r="AK804" s="18"/>
      <c r="AL804" s="18"/>
      <c r="AM804" s="18"/>
    </row>
    <row r="805" spans="1:39" s="25" customFormat="1" ht="12.75" customHeight="1" x14ac:dyDescent="0.25">
      <c r="A805" s="18"/>
      <c r="B805" s="19" t="s">
        <v>1127</v>
      </c>
      <c r="C805" s="16" t="s">
        <v>31</v>
      </c>
      <c r="D805" s="16" t="s">
        <v>1161</v>
      </c>
      <c r="E805" s="16" t="s">
        <v>1162</v>
      </c>
      <c r="F805" s="16" t="s">
        <v>1162</v>
      </c>
      <c r="G805" s="16" t="s">
        <v>1163</v>
      </c>
      <c r="H805" s="20" t="s">
        <v>33</v>
      </c>
      <c r="I805" s="21">
        <v>100</v>
      </c>
      <c r="J805" s="16" t="s">
        <v>34</v>
      </c>
      <c r="K805" s="16" t="s">
        <v>202</v>
      </c>
      <c r="L805" s="16" t="s">
        <v>36</v>
      </c>
      <c r="M805" s="16" t="s">
        <v>37</v>
      </c>
      <c r="N805" s="16" t="s">
        <v>43</v>
      </c>
      <c r="O805" s="16" t="s">
        <v>1031</v>
      </c>
      <c r="P805" s="16" t="s">
        <v>1009</v>
      </c>
      <c r="Q805" s="20" t="s">
        <v>43</v>
      </c>
      <c r="R805" s="20" t="s">
        <v>43</v>
      </c>
      <c r="S805" s="16" t="s">
        <v>43</v>
      </c>
      <c r="T805" s="33">
        <v>2039040</v>
      </c>
      <c r="U805" s="33">
        <v>2039040</v>
      </c>
      <c r="V805" s="22">
        <f t="shared" ref="V805:V812" si="89">U805*1.12</f>
        <v>2283724.8000000003</v>
      </c>
      <c r="W805" s="23"/>
      <c r="X805" s="24">
        <v>2017</v>
      </c>
      <c r="Y805" s="24"/>
      <c r="Z805" s="18"/>
      <c r="AA805" s="18"/>
      <c r="AB805" s="18"/>
      <c r="AC805" s="35"/>
      <c r="AD805" s="18"/>
      <c r="AE805" s="18"/>
      <c r="AF805" s="18"/>
      <c r="AG805" s="18"/>
      <c r="AH805" s="18"/>
      <c r="AI805" s="18"/>
      <c r="AJ805" s="18"/>
      <c r="AK805" s="18"/>
      <c r="AL805" s="18"/>
      <c r="AM805" s="18"/>
    </row>
    <row r="806" spans="1:39" s="25" customFormat="1" ht="12.75" customHeight="1" x14ac:dyDescent="0.25">
      <c r="A806" s="18"/>
      <c r="B806" s="19" t="s">
        <v>1130</v>
      </c>
      <c r="C806" s="16" t="s">
        <v>31</v>
      </c>
      <c r="D806" s="16" t="s">
        <v>1165</v>
      </c>
      <c r="E806" s="16" t="s">
        <v>1166</v>
      </c>
      <c r="F806" s="16" t="s">
        <v>1166</v>
      </c>
      <c r="G806" s="16" t="s">
        <v>1167</v>
      </c>
      <c r="H806" s="20" t="s">
        <v>33</v>
      </c>
      <c r="I806" s="21">
        <v>100</v>
      </c>
      <c r="J806" s="16" t="s">
        <v>34</v>
      </c>
      <c r="K806" s="16" t="s">
        <v>202</v>
      </c>
      <c r="L806" s="16" t="s">
        <v>36</v>
      </c>
      <c r="M806" s="16" t="s">
        <v>37</v>
      </c>
      <c r="N806" s="16" t="s">
        <v>43</v>
      </c>
      <c r="O806" s="16" t="s">
        <v>1031</v>
      </c>
      <c r="P806" s="16" t="s">
        <v>1009</v>
      </c>
      <c r="Q806" s="20" t="s">
        <v>43</v>
      </c>
      <c r="R806" s="20" t="s">
        <v>43</v>
      </c>
      <c r="S806" s="16" t="s">
        <v>43</v>
      </c>
      <c r="T806" s="33">
        <v>12600000</v>
      </c>
      <c r="U806" s="33">
        <v>12600000</v>
      </c>
      <c r="V806" s="22">
        <f t="shared" si="89"/>
        <v>14112000.000000002</v>
      </c>
      <c r="W806" s="23"/>
      <c r="X806" s="24">
        <v>2017</v>
      </c>
      <c r="Y806" s="24" t="s">
        <v>43</v>
      </c>
      <c r="Z806" s="18"/>
      <c r="AA806" s="18"/>
      <c r="AB806" s="18"/>
      <c r="AC806" s="35"/>
      <c r="AD806" s="18"/>
      <c r="AE806" s="18"/>
      <c r="AF806" s="18"/>
      <c r="AG806" s="18"/>
      <c r="AH806" s="18"/>
      <c r="AI806" s="18"/>
      <c r="AJ806" s="18"/>
      <c r="AK806" s="18"/>
      <c r="AL806" s="18"/>
      <c r="AM806" s="18"/>
    </row>
    <row r="807" spans="1:39" s="25" customFormat="1" ht="17.25" customHeight="1" x14ac:dyDescent="0.25">
      <c r="A807" s="18"/>
      <c r="B807" s="19" t="s">
        <v>1135</v>
      </c>
      <c r="C807" s="16" t="s">
        <v>31</v>
      </c>
      <c r="D807" s="16" t="s">
        <v>1165</v>
      </c>
      <c r="E807" s="16" t="s">
        <v>1166</v>
      </c>
      <c r="F807" s="16" t="s">
        <v>1166</v>
      </c>
      <c r="G807" s="16" t="s">
        <v>1169</v>
      </c>
      <c r="H807" s="20" t="s">
        <v>33</v>
      </c>
      <c r="I807" s="21">
        <v>100</v>
      </c>
      <c r="J807" s="16" t="s">
        <v>34</v>
      </c>
      <c r="K807" s="16" t="s">
        <v>202</v>
      </c>
      <c r="L807" s="16" t="s">
        <v>36</v>
      </c>
      <c r="M807" s="16" t="s">
        <v>37</v>
      </c>
      <c r="N807" s="16" t="s">
        <v>43</v>
      </c>
      <c r="O807" s="16" t="s">
        <v>1031</v>
      </c>
      <c r="P807" s="16" t="s">
        <v>1009</v>
      </c>
      <c r="Q807" s="20" t="s">
        <v>43</v>
      </c>
      <c r="R807" s="20" t="s">
        <v>43</v>
      </c>
      <c r="S807" s="16" t="s">
        <v>43</v>
      </c>
      <c r="T807" s="33">
        <v>14937000</v>
      </c>
      <c r="U807" s="33">
        <v>14937000</v>
      </c>
      <c r="V807" s="23">
        <f t="shared" si="89"/>
        <v>16729440.000000002</v>
      </c>
      <c r="W807" s="23"/>
      <c r="X807" s="24">
        <v>2017</v>
      </c>
      <c r="Y807" s="24" t="s">
        <v>43</v>
      </c>
      <c r="Z807" s="18"/>
      <c r="AA807" s="18"/>
      <c r="AB807" s="18"/>
      <c r="AC807" s="35"/>
      <c r="AD807" s="18"/>
      <c r="AE807" s="18"/>
      <c r="AF807" s="18"/>
      <c r="AG807" s="18"/>
      <c r="AH807" s="18"/>
      <c r="AI807" s="18"/>
      <c r="AJ807" s="18"/>
      <c r="AK807" s="18"/>
      <c r="AL807" s="18"/>
      <c r="AM807" s="18"/>
    </row>
    <row r="808" spans="1:39" s="25" customFormat="1" ht="12.75" customHeight="1" x14ac:dyDescent="0.25">
      <c r="A808" s="18"/>
      <c r="B808" s="19" t="s">
        <v>1139</v>
      </c>
      <c r="C808" s="16" t="s">
        <v>31</v>
      </c>
      <c r="D808" s="16" t="s">
        <v>1173</v>
      </c>
      <c r="E808" s="16" t="s">
        <v>1174</v>
      </c>
      <c r="F808" s="16" t="s">
        <v>1175</v>
      </c>
      <c r="G808" s="16" t="s">
        <v>1176</v>
      </c>
      <c r="H808" s="20" t="s">
        <v>33</v>
      </c>
      <c r="I808" s="21">
        <v>100</v>
      </c>
      <c r="J808" s="16" t="s">
        <v>34</v>
      </c>
      <c r="K808" s="16" t="s">
        <v>202</v>
      </c>
      <c r="L808" s="16" t="s">
        <v>36</v>
      </c>
      <c r="M808" s="16" t="s">
        <v>37</v>
      </c>
      <c r="N808" s="16" t="s">
        <v>43</v>
      </c>
      <c r="O808" s="16" t="s">
        <v>1031</v>
      </c>
      <c r="P808" s="16" t="s">
        <v>1009</v>
      </c>
      <c r="Q808" s="20" t="s">
        <v>43</v>
      </c>
      <c r="R808" s="20" t="s">
        <v>43</v>
      </c>
      <c r="S808" s="16" t="s">
        <v>43</v>
      </c>
      <c r="T808" s="33">
        <v>250000</v>
      </c>
      <c r="U808" s="33">
        <v>250000</v>
      </c>
      <c r="V808" s="23">
        <f t="shared" si="89"/>
        <v>280000</v>
      </c>
      <c r="W808" s="23"/>
      <c r="X808" s="24">
        <v>2017</v>
      </c>
      <c r="Y808" s="24"/>
      <c r="Z808" s="18"/>
      <c r="AA808" s="18"/>
      <c r="AB808" s="18"/>
      <c r="AC808" s="35"/>
      <c r="AD808" s="18"/>
      <c r="AE808" s="18"/>
      <c r="AF808" s="18"/>
      <c r="AG808" s="18"/>
      <c r="AH808" s="18"/>
      <c r="AI808" s="18"/>
      <c r="AJ808" s="18"/>
      <c r="AK808" s="18"/>
      <c r="AL808" s="18"/>
      <c r="AM808" s="18"/>
    </row>
    <row r="809" spans="1:39" s="25" customFormat="1" ht="12.75" customHeight="1" x14ac:dyDescent="0.25">
      <c r="A809" s="18"/>
      <c r="B809" s="19" t="s">
        <v>1142</v>
      </c>
      <c r="C809" s="16" t="s">
        <v>31</v>
      </c>
      <c r="D809" s="16" t="s">
        <v>1178</v>
      </c>
      <c r="E809" s="16" t="s">
        <v>1179</v>
      </c>
      <c r="F809" s="16" t="s">
        <v>1179</v>
      </c>
      <c r="G809" s="16" t="s">
        <v>1180</v>
      </c>
      <c r="H809" s="20" t="s">
        <v>33</v>
      </c>
      <c r="I809" s="21">
        <v>100</v>
      </c>
      <c r="J809" s="16" t="s">
        <v>34</v>
      </c>
      <c r="K809" s="16" t="s">
        <v>202</v>
      </c>
      <c r="L809" s="16" t="s">
        <v>36</v>
      </c>
      <c r="M809" s="16" t="s">
        <v>37</v>
      </c>
      <c r="N809" s="16" t="s">
        <v>43</v>
      </c>
      <c r="O809" s="16" t="s">
        <v>1031</v>
      </c>
      <c r="P809" s="16" t="s">
        <v>1009</v>
      </c>
      <c r="Q809" s="20" t="s">
        <v>43</v>
      </c>
      <c r="R809" s="20" t="s">
        <v>43</v>
      </c>
      <c r="S809" s="16" t="s">
        <v>43</v>
      </c>
      <c r="T809" s="33">
        <v>300000</v>
      </c>
      <c r="U809" s="33">
        <v>300000</v>
      </c>
      <c r="V809" s="23">
        <f t="shared" si="89"/>
        <v>336000.00000000006</v>
      </c>
      <c r="W809" s="23"/>
      <c r="X809" s="24">
        <v>2017</v>
      </c>
      <c r="Y809" s="24" t="s">
        <v>43</v>
      </c>
      <c r="Z809" s="18"/>
      <c r="AA809" s="18"/>
      <c r="AB809" s="18"/>
      <c r="AC809" s="35"/>
      <c r="AD809" s="18"/>
      <c r="AE809" s="18"/>
      <c r="AF809" s="18"/>
      <c r="AG809" s="18"/>
      <c r="AH809" s="18"/>
      <c r="AI809" s="18"/>
      <c r="AJ809" s="18"/>
      <c r="AK809" s="18"/>
      <c r="AL809" s="18"/>
      <c r="AM809" s="18"/>
    </row>
    <row r="810" spans="1:39" s="25" customFormat="1" ht="12.75" customHeight="1" x14ac:dyDescent="0.25">
      <c r="A810" s="18"/>
      <c r="B810" s="19" t="s">
        <v>1147</v>
      </c>
      <c r="C810" s="16" t="s">
        <v>31</v>
      </c>
      <c r="D810" s="16" t="s">
        <v>1182</v>
      </c>
      <c r="E810" s="16" t="s">
        <v>1183</v>
      </c>
      <c r="F810" s="16" t="s">
        <v>1183</v>
      </c>
      <c r="G810" s="16" t="s">
        <v>1184</v>
      </c>
      <c r="H810" s="63" t="s">
        <v>844</v>
      </c>
      <c r="I810" s="21">
        <v>100</v>
      </c>
      <c r="J810" s="16" t="s">
        <v>34</v>
      </c>
      <c r="K810" s="16" t="s">
        <v>202</v>
      </c>
      <c r="L810" s="16" t="s">
        <v>36</v>
      </c>
      <c r="M810" s="16" t="s">
        <v>37</v>
      </c>
      <c r="N810" s="16" t="s">
        <v>43</v>
      </c>
      <c r="O810" s="16" t="s">
        <v>1031</v>
      </c>
      <c r="P810" s="16" t="s">
        <v>1009</v>
      </c>
      <c r="Q810" s="20" t="s">
        <v>43</v>
      </c>
      <c r="R810" s="20" t="s">
        <v>43</v>
      </c>
      <c r="S810" s="16" t="s">
        <v>43</v>
      </c>
      <c r="T810" s="33">
        <v>3088800</v>
      </c>
      <c r="U810" s="33">
        <v>3088800</v>
      </c>
      <c r="V810" s="23">
        <f t="shared" si="89"/>
        <v>3459456.0000000005</v>
      </c>
      <c r="W810" s="23"/>
      <c r="X810" s="24">
        <v>2017</v>
      </c>
      <c r="Y810" s="24" t="s">
        <v>43</v>
      </c>
      <c r="Z810" s="18"/>
      <c r="AA810" s="18"/>
      <c r="AB810" s="18"/>
      <c r="AC810" s="35"/>
      <c r="AD810" s="18"/>
      <c r="AE810" s="18"/>
      <c r="AF810" s="18"/>
      <c r="AG810" s="18"/>
      <c r="AH810" s="18"/>
      <c r="AI810" s="18"/>
      <c r="AJ810" s="18"/>
      <c r="AK810" s="18"/>
      <c r="AL810" s="18"/>
      <c r="AM810" s="18"/>
    </row>
    <row r="811" spans="1:39" s="25" customFormat="1" ht="12.75" customHeight="1" x14ac:dyDescent="0.25">
      <c r="A811" s="18"/>
      <c r="B811" s="19" t="s">
        <v>1149</v>
      </c>
      <c r="C811" s="16" t="s">
        <v>31</v>
      </c>
      <c r="D811" s="16" t="s">
        <v>1186</v>
      </c>
      <c r="E811" s="16" t="s">
        <v>1187</v>
      </c>
      <c r="F811" s="16" t="s">
        <v>1187</v>
      </c>
      <c r="G811" s="16" t="s">
        <v>1188</v>
      </c>
      <c r="H811" s="20" t="s">
        <v>33</v>
      </c>
      <c r="I811" s="21">
        <v>100</v>
      </c>
      <c r="J811" s="16" t="s">
        <v>34</v>
      </c>
      <c r="K811" s="16" t="s">
        <v>202</v>
      </c>
      <c r="L811" s="16" t="s">
        <v>36</v>
      </c>
      <c r="M811" s="16" t="s">
        <v>37</v>
      </c>
      <c r="N811" s="16" t="s">
        <v>43</v>
      </c>
      <c r="O811" s="16" t="s">
        <v>1031</v>
      </c>
      <c r="P811" s="16" t="s">
        <v>1009</v>
      </c>
      <c r="Q811" s="20" t="s">
        <v>43</v>
      </c>
      <c r="R811" s="20" t="s">
        <v>43</v>
      </c>
      <c r="S811" s="16" t="s">
        <v>43</v>
      </c>
      <c r="T811" s="33">
        <v>1790000</v>
      </c>
      <c r="U811" s="33">
        <v>1790000</v>
      </c>
      <c r="V811" s="23">
        <f t="shared" si="89"/>
        <v>2004800.0000000002</v>
      </c>
      <c r="W811" s="137" t="s">
        <v>2471</v>
      </c>
      <c r="X811" s="24">
        <v>2017</v>
      </c>
      <c r="Y811" s="24" t="s">
        <v>43</v>
      </c>
      <c r="Z811" s="18"/>
      <c r="AA811" s="18"/>
      <c r="AB811" s="18"/>
      <c r="AC811" s="35"/>
      <c r="AD811" s="18"/>
      <c r="AE811" s="18"/>
      <c r="AF811" s="18"/>
      <c r="AG811" s="18"/>
      <c r="AH811" s="18"/>
      <c r="AI811" s="18"/>
      <c r="AJ811" s="18"/>
      <c r="AK811" s="18"/>
      <c r="AL811" s="18"/>
      <c r="AM811" s="18"/>
    </row>
    <row r="812" spans="1:39" s="25" customFormat="1" ht="12.75" customHeight="1" x14ac:dyDescent="0.25">
      <c r="A812" s="18"/>
      <c r="B812" s="19" t="s">
        <v>1150</v>
      </c>
      <c r="C812" s="16" t="s">
        <v>31</v>
      </c>
      <c r="D812" s="16" t="s">
        <v>1190</v>
      </c>
      <c r="E812" s="16" t="s">
        <v>1191</v>
      </c>
      <c r="F812" s="16" t="s">
        <v>1191</v>
      </c>
      <c r="G812" s="16" t="s">
        <v>1192</v>
      </c>
      <c r="H812" s="20" t="s">
        <v>33</v>
      </c>
      <c r="I812" s="21">
        <v>100</v>
      </c>
      <c r="J812" s="16" t="s">
        <v>34</v>
      </c>
      <c r="K812" s="16" t="s">
        <v>202</v>
      </c>
      <c r="L812" s="16" t="s">
        <v>36</v>
      </c>
      <c r="M812" s="16" t="s">
        <v>37</v>
      </c>
      <c r="N812" s="16" t="s">
        <v>43</v>
      </c>
      <c r="O812" s="16" t="s">
        <v>1031</v>
      </c>
      <c r="P812" s="16" t="s">
        <v>1009</v>
      </c>
      <c r="Q812" s="20" t="s">
        <v>43</v>
      </c>
      <c r="R812" s="20" t="s">
        <v>43</v>
      </c>
      <c r="S812" s="16" t="s">
        <v>43</v>
      </c>
      <c r="T812" s="33">
        <v>4838625</v>
      </c>
      <c r="U812" s="33">
        <v>4838625</v>
      </c>
      <c r="V812" s="23">
        <f t="shared" si="89"/>
        <v>5419260.0000000009</v>
      </c>
      <c r="W812" s="137" t="s">
        <v>2471</v>
      </c>
      <c r="X812" s="24">
        <v>2017</v>
      </c>
      <c r="Y812" s="24" t="s">
        <v>43</v>
      </c>
      <c r="Z812" s="18"/>
      <c r="AA812" s="18"/>
      <c r="AB812" s="18"/>
      <c r="AC812" s="35"/>
      <c r="AD812" s="18"/>
      <c r="AE812" s="18"/>
      <c r="AF812" s="18"/>
      <c r="AG812" s="18"/>
      <c r="AH812" s="18"/>
      <c r="AI812" s="18"/>
      <c r="AJ812" s="18"/>
      <c r="AK812" s="18"/>
      <c r="AL812" s="18"/>
      <c r="AM812" s="18"/>
    </row>
    <row r="813" spans="1:39" s="25" customFormat="1" ht="12.75" customHeight="1" x14ac:dyDescent="0.25">
      <c r="A813" s="18"/>
      <c r="B813" s="19" t="s">
        <v>1151</v>
      </c>
      <c r="C813" s="16" t="s">
        <v>31</v>
      </c>
      <c r="D813" s="16" t="s">
        <v>1194</v>
      </c>
      <c r="E813" s="16" t="s">
        <v>1195</v>
      </c>
      <c r="F813" s="16" t="s">
        <v>1196</v>
      </c>
      <c r="G813" s="16" t="s">
        <v>1197</v>
      </c>
      <c r="H813" s="20" t="s">
        <v>33</v>
      </c>
      <c r="I813" s="21">
        <v>100</v>
      </c>
      <c r="J813" s="16" t="s">
        <v>34</v>
      </c>
      <c r="K813" s="16" t="s">
        <v>202</v>
      </c>
      <c r="L813" s="16" t="s">
        <v>36</v>
      </c>
      <c r="M813" s="16" t="s">
        <v>37</v>
      </c>
      <c r="N813" s="16" t="s">
        <v>43</v>
      </c>
      <c r="O813" s="16" t="s">
        <v>1031</v>
      </c>
      <c r="P813" s="16" t="s">
        <v>1009</v>
      </c>
      <c r="Q813" s="20" t="s">
        <v>43</v>
      </c>
      <c r="R813" s="20" t="s">
        <v>43</v>
      </c>
      <c r="S813" s="16" t="s">
        <v>43</v>
      </c>
      <c r="T813" s="33">
        <v>7693453</v>
      </c>
      <c r="U813" s="33">
        <v>7693453</v>
      </c>
      <c r="V813" s="22">
        <f t="shared" ref="V813:V815" si="90">U813*1.12</f>
        <v>8616667.3600000013</v>
      </c>
      <c r="W813" s="23"/>
      <c r="X813" s="24">
        <v>2017</v>
      </c>
      <c r="Y813" s="24" t="s">
        <v>43</v>
      </c>
      <c r="Z813" s="18"/>
      <c r="AA813" s="18"/>
      <c r="AB813" s="18"/>
      <c r="AC813" s="35"/>
      <c r="AD813" s="18"/>
      <c r="AE813" s="18"/>
      <c r="AF813" s="18"/>
      <c r="AG813" s="18"/>
      <c r="AH813" s="18"/>
      <c r="AI813" s="18"/>
      <c r="AJ813" s="18"/>
      <c r="AK813" s="18"/>
      <c r="AL813" s="18"/>
      <c r="AM813" s="18"/>
    </row>
    <row r="814" spans="1:39" s="25" customFormat="1" ht="12.75" customHeight="1" x14ac:dyDescent="0.25">
      <c r="A814" s="18"/>
      <c r="B814" s="19" t="s">
        <v>1154</v>
      </c>
      <c r="C814" s="16" t="s">
        <v>31</v>
      </c>
      <c r="D814" s="16" t="s">
        <v>1057</v>
      </c>
      <c r="E814" s="16" t="s">
        <v>1058</v>
      </c>
      <c r="F814" s="16" t="s">
        <v>1058</v>
      </c>
      <c r="G814" s="16" t="s">
        <v>1200</v>
      </c>
      <c r="H814" s="20" t="s">
        <v>33</v>
      </c>
      <c r="I814" s="21">
        <v>100</v>
      </c>
      <c r="J814" s="16" t="s">
        <v>34</v>
      </c>
      <c r="K814" s="16" t="s">
        <v>202</v>
      </c>
      <c r="L814" s="16" t="s">
        <v>36</v>
      </c>
      <c r="M814" s="16" t="s">
        <v>37</v>
      </c>
      <c r="N814" s="16" t="s">
        <v>43</v>
      </c>
      <c r="O814" s="16" t="s">
        <v>1031</v>
      </c>
      <c r="P814" s="16" t="s">
        <v>1009</v>
      </c>
      <c r="Q814" s="20" t="s">
        <v>43</v>
      </c>
      <c r="R814" s="20" t="s">
        <v>43</v>
      </c>
      <c r="S814" s="16" t="s">
        <v>43</v>
      </c>
      <c r="T814" s="33">
        <v>80143</v>
      </c>
      <c r="U814" s="33">
        <v>80143</v>
      </c>
      <c r="V814" s="22">
        <f t="shared" si="90"/>
        <v>89760.16</v>
      </c>
      <c r="W814" s="23"/>
      <c r="X814" s="24">
        <v>2017</v>
      </c>
      <c r="Y814" s="24" t="s">
        <v>43</v>
      </c>
      <c r="Z814" s="18"/>
      <c r="AA814" s="18"/>
      <c r="AB814" s="18"/>
      <c r="AC814" s="35"/>
      <c r="AD814" s="18"/>
      <c r="AE814" s="18"/>
      <c r="AF814" s="18"/>
      <c r="AG814" s="18"/>
      <c r="AH814" s="18"/>
      <c r="AI814" s="18"/>
      <c r="AJ814" s="18"/>
      <c r="AK814" s="18"/>
      <c r="AL814" s="18"/>
      <c r="AM814" s="18"/>
    </row>
    <row r="815" spans="1:39" s="25" customFormat="1" ht="12.75" customHeight="1" x14ac:dyDescent="0.25">
      <c r="A815" s="18"/>
      <c r="B815" s="19" t="s">
        <v>1155</v>
      </c>
      <c r="C815" s="16" t="s">
        <v>31</v>
      </c>
      <c r="D815" s="16" t="s">
        <v>1203</v>
      </c>
      <c r="E815" s="16" t="s">
        <v>1204</v>
      </c>
      <c r="F815" s="16" t="s">
        <v>1204</v>
      </c>
      <c r="G815" s="16" t="s">
        <v>1205</v>
      </c>
      <c r="H815" s="20" t="s">
        <v>33</v>
      </c>
      <c r="I815" s="21">
        <v>100</v>
      </c>
      <c r="J815" s="16" t="s">
        <v>34</v>
      </c>
      <c r="K815" s="16" t="s">
        <v>202</v>
      </c>
      <c r="L815" s="16" t="s">
        <v>36</v>
      </c>
      <c r="M815" s="16" t="s">
        <v>37</v>
      </c>
      <c r="N815" s="16" t="s">
        <v>43</v>
      </c>
      <c r="O815" s="16" t="s">
        <v>1031</v>
      </c>
      <c r="P815" s="16" t="s">
        <v>1009</v>
      </c>
      <c r="Q815" s="20" t="s">
        <v>43</v>
      </c>
      <c r="R815" s="20" t="s">
        <v>43</v>
      </c>
      <c r="S815" s="16" t="s">
        <v>43</v>
      </c>
      <c r="T815" s="33">
        <v>47250</v>
      </c>
      <c r="U815" s="33">
        <v>47250</v>
      </c>
      <c r="V815" s="22">
        <f t="shared" si="90"/>
        <v>52920.000000000007</v>
      </c>
      <c r="W815" s="23"/>
      <c r="X815" s="24">
        <v>2017</v>
      </c>
      <c r="Y815" s="24" t="s">
        <v>43</v>
      </c>
      <c r="Z815" s="18"/>
      <c r="AA815" s="18"/>
      <c r="AB815" s="18"/>
      <c r="AC815" s="35"/>
      <c r="AD815" s="18"/>
      <c r="AE815" s="18"/>
      <c r="AF815" s="18"/>
      <c r="AG815" s="18"/>
      <c r="AH815" s="18"/>
      <c r="AI815" s="18"/>
      <c r="AJ815" s="18"/>
      <c r="AK815" s="18"/>
      <c r="AL815" s="18"/>
      <c r="AM815" s="18"/>
    </row>
    <row r="816" spans="1:39" s="25" customFormat="1" ht="12.75" customHeight="1" x14ac:dyDescent="0.25">
      <c r="A816" s="18"/>
      <c r="B816" s="19" t="s">
        <v>1159</v>
      </c>
      <c r="C816" s="16" t="s">
        <v>31</v>
      </c>
      <c r="D816" s="16" t="s">
        <v>1203</v>
      </c>
      <c r="E816" s="16" t="s">
        <v>1204</v>
      </c>
      <c r="F816" s="16" t="s">
        <v>1204</v>
      </c>
      <c r="G816" s="16" t="s">
        <v>1206</v>
      </c>
      <c r="H816" s="20" t="s">
        <v>33</v>
      </c>
      <c r="I816" s="21">
        <v>100</v>
      </c>
      <c r="J816" s="16" t="s">
        <v>34</v>
      </c>
      <c r="K816" s="16" t="s">
        <v>202</v>
      </c>
      <c r="L816" s="16" t="s">
        <v>36</v>
      </c>
      <c r="M816" s="16" t="s">
        <v>37</v>
      </c>
      <c r="N816" s="16" t="s">
        <v>43</v>
      </c>
      <c r="O816" s="16" t="s">
        <v>1031</v>
      </c>
      <c r="P816" s="16" t="s">
        <v>1009</v>
      </c>
      <c r="Q816" s="20" t="s">
        <v>43</v>
      </c>
      <c r="R816" s="20" t="s">
        <v>43</v>
      </c>
      <c r="S816" s="16" t="s">
        <v>43</v>
      </c>
      <c r="T816" s="33">
        <v>31500</v>
      </c>
      <c r="U816" s="33">
        <v>31500</v>
      </c>
      <c r="V816" s="22">
        <f t="shared" ref="V816:V823" si="91">U816*1.12</f>
        <v>35280</v>
      </c>
      <c r="W816" s="23"/>
      <c r="X816" s="24">
        <v>2017</v>
      </c>
      <c r="Y816" s="24" t="s">
        <v>43</v>
      </c>
      <c r="Z816" s="18"/>
      <c r="AA816" s="18"/>
      <c r="AB816" s="18"/>
      <c r="AC816" s="35"/>
      <c r="AD816" s="18"/>
      <c r="AE816" s="18"/>
      <c r="AF816" s="18"/>
      <c r="AG816" s="18"/>
      <c r="AH816" s="18"/>
      <c r="AI816" s="18"/>
      <c r="AJ816" s="18"/>
      <c r="AK816" s="18"/>
      <c r="AL816" s="18"/>
      <c r="AM816" s="18"/>
    </row>
    <row r="817" spans="1:60" s="25" customFormat="1" ht="12.75" customHeight="1" x14ac:dyDescent="0.25">
      <c r="A817" s="18"/>
      <c r="B817" s="19" t="s">
        <v>1160</v>
      </c>
      <c r="C817" s="16" t="s">
        <v>31</v>
      </c>
      <c r="D817" s="16" t="s">
        <v>1203</v>
      </c>
      <c r="E817" s="16" t="s">
        <v>1204</v>
      </c>
      <c r="F817" s="16" t="s">
        <v>1204</v>
      </c>
      <c r="G817" s="16" t="s">
        <v>1208</v>
      </c>
      <c r="H817" s="20" t="s">
        <v>33</v>
      </c>
      <c r="I817" s="21">
        <v>100</v>
      </c>
      <c r="J817" s="16" t="s">
        <v>34</v>
      </c>
      <c r="K817" s="16" t="s">
        <v>202</v>
      </c>
      <c r="L817" s="16" t="s">
        <v>36</v>
      </c>
      <c r="M817" s="16" t="s">
        <v>37</v>
      </c>
      <c r="N817" s="16" t="s">
        <v>43</v>
      </c>
      <c r="O817" s="16" t="s">
        <v>1031</v>
      </c>
      <c r="P817" s="16" t="s">
        <v>1009</v>
      </c>
      <c r="Q817" s="20" t="s">
        <v>43</v>
      </c>
      <c r="R817" s="20" t="s">
        <v>43</v>
      </c>
      <c r="S817" s="16" t="s">
        <v>43</v>
      </c>
      <c r="T817" s="33">
        <v>50000</v>
      </c>
      <c r="U817" s="33">
        <v>50000</v>
      </c>
      <c r="V817" s="22">
        <f t="shared" si="91"/>
        <v>56000.000000000007</v>
      </c>
      <c r="W817" s="23"/>
      <c r="X817" s="24">
        <v>2017</v>
      </c>
      <c r="Y817" s="24" t="s">
        <v>43</v>
      </c>
      <c r="Z817" s="18"/>
      <c r="AA817" s="18"/>
      <c r="AB817" s="18"/>
      <c r="AC817" s="35"/>
      <c r="AD817" s="18"/>
      <c r="AE817" s="18"/>
      <c r="AF817" s="18"/>
      <c r="AG817" s="18"/>
      <c r="AH817" s="18"/>
      <c r="AI817" s="18"/>
      <c r="AJ817" s="18"/>
      <c r="AK817" s="18"/>
      <c r="AL817" s="18"/>
      <c r="AM817" s="18"/>
    </row>
    <row r="818" spans="1:60" s="25" customFormat="1" ht="12.75" customHeight="1" x14ac:dyDescent="0.25">
      <c r="A818" s="18"/>
      <c r="B818" s="19" t="s">
        <v>1164</v>
      </c>
      <c r="C818" s="16" t="s">
        <v>31</v>
      </c>
      <c r="D818" s="16" t="s">
        <v>1203</v>
      </c>
      <c r="E818" s="16" t="s">
        <v>1204</v>
      </c>
      <c r="F818" s="16" t="s">
        <v>1204</v>
      </c>
      <c r="G818" s="16" t="s">
        <v>1210</v>
      </c>
      <c r="H818" s="20" t="s">
        <v>33</v>
      </c>
      <c r="I818" s="21">
        <v>100</v>
      </c>
      <c r="J818" s="16" t="s">
        <v>34</v>
      </c>
      <c r="K818" s="16" t="s">
        <v>202</v>
      </c>
      <c r="L818" s="16" t="s">
        <v>36</v>
      </c>
      <c r="M818" s="16" t="s">
        <v>37</v>
      </c>
      <c r="N818" s="16" t="s">
        <v>43</v>
      </c>
      <c r="O818" s="16" t="s">
        <v>1031</v>
      </c>
      <c r="P818" s="16" t="s">
        <v>1009</v>
      </c>
      <c r="Q818" s="20" t="s">
        <v>43</v>
      </c>
      <c r="R818" s="20" t="s">
        <v>43</v>
      </c>
      <c r="S818" s="16" t="s">
        <v>43</v>
      </c>
      <c r="T818" s="33">
        <v>60000</v>
      </c>
      <c r="U818" s="33">
        <v>60000</v>
      </c>
      <c r="V818" s="22">
        <f t="shared" si="91"/>
        <v>67200</v>
      </c>
      <c r="W818" s="23"/>
      <c r="X818" s="24">
        <v>2017</v>
      </c>
      <c r="Y818" s="24" t="s">
        <v>43</v>
      </c>
      <c r="Z818" s="18"/>
      <c r="AA818" s="18"/>
      <c r="AB818" s="18"/>
      <c r="AC818" s="35"/>
      <c r="AD818" s="18"/>
      <c r="AE818" s="18"/>
      <c r="AF818" s="18"/>
      <c r="AG818" s="18"/>
      <c r="AH818" s="18"/>
      <c r="AI818" s="18"/>
      <c r="AJ818" s="18"/>
      <c r="AK818" s="18"/>
      <c r="AL818" s="18"/>
      <c r="AM818" s="18"/>
    </row>
    <row r="819" spans="1:60" s="25" customFormat="1" ht="12.75" customHeight="1" x14ac:dyDescent="0.25">
      <c r="A819" s="18"/>
      <c r="B819" s="19" t="s">
        <v>1168</v>
      </c>
      <c r="C819" s="16" t="s">
        <v>31</v>
      </c>
      <c r="D819" s="16" t="s">
        <v>1203</v>
      </c>
      <c r="E819" s="16" t="s">
        <v>1204</v>
      </c>
      <c r="F819" s="16" t="s">
        <v>1204</v>
      </c>
      <c r="G819" s="16" t="s">
        <v>806</v>
      </c>
      <c r="H819" s="20" t="s">
        <v>33</v>
      </c>
      <c r="I819" s="21">
        <v>100</v>
      </c>
      <c r="J819" s="16" t="s">
        <v>34</v>
      </c>
      <c r="K819" s="16" t="s">
        <v>202</v>
      </c>
      <c r="L819" s="16" t="s">
        <v>36</v>
      </c>
      <c r="M819" s="16" t="s">
        <v>37</v>
      </c>
      <c r="N819" s="16" t="s">
        <v>43</v>
      </c>
      <c r="O819" s="16" t="s">
        <v>1031</v>
      </c>
      <c r="P819" s="16" t="s">
        <v>1009</v>
      </c>
      <c r="Q819" s="20" t="s">
        <v>43</v>
      </c>
      <c r="R819" s="20" t="s">
        <v>43</v>
      </c>
      <c r="S819" s="16" t="s">
        <v>43</v>
      </c>
      <c r="T819" s="33">
        <v>3465</v>
      </c>
      <c r="U819" s="33">
        <v>3465</v>
      </c>
      <c r="V819" s="22">
        <f t="shared" si="91"/>
        <v>3880.8</v>
      </c>
      <c r="W819" s="23"/>
      <c r="X819" s="24">
        <v>2017</v>
      </c>
      <c r="Y819" s="24" t="s">
        <v>43</v>
      </c>
      <c r="Z819" s="18"/>
      <c r="AA819" s="18"/>
      <c r="AB819" s="18"/>
      <c r="AC819" s="35"/>
      <c r="AD819" s="18"/>
      <c r="AE819" s="18"/>
      <c r="AF819" s="18"/>
      <c r="AG819" s="18"/>
      <c r="AH819" s="18"/>
      <c r="AI819" s="18"/>
      <c r="AJ819" s="18"/>
      <c r="AK819" s="18"/>
      <c r="AL819" s="18"/>
      <c r="AM819" s="18"/>
    </row>
    <row r="820" spans="1:60" s="25" customFormat="1" ht="12.75" customHeight="1" x14ac:dyDescent="0.25">
      <c r="A820" s="18"/>
      <c r="B820" s="19" t="s">
        <v>1170</v>
      </c>
      <c r="C820" s="16" t="s">
        <v>31</v>
      </c>
      <c r="D820" s="16" t="s">
        <v>1203</v>
      </c>
      <c r="E820" s="16" t="s">
        <v>1204</v>
      </c>
      <c r="F820" s="16" t="s">
        <v>1204</v>
      </c>
      <c r="G820" s="16" t="s">
        <v>806</v>
      </c>
      <c r="H820" s="20" t="s">
        <v>33</v>
      </c>
      <c r="I820" s="21">
        <v>100</v>
      </c>
      <c r="J820" s="16" t="s">
        <v>34</v>
      </c>
      <c r="K820" s="16" t="s">
        <v>202</v>
      </c>
      <c r="L820" s="16" t="s">
        <v>36</v>
      </c>
      <c r="M820" s="16" t="s">
        <v>37</v>
      </c>
      <c r="N820" s="16" t="s">
        <v>43</v>
      </c>
      <c r="O820" s="16" t="s">
        <v>1031</v>
      </c>
      <c r="P820" s="16" t="s">
        <v>1009</v>
      </c>
      <c r="Q820" s="20" t="s">
        <v>43</v>
      </c>
      <c r="R820" s="20" t="s">
        <v>43</v>
      </c>
      <c r="S820" s="16" t="s">
        <v>43</v>
      </c>
      <c r="T820" s="33">
        <v>9660</v>
      </c>
      <c r="U820" s="33">
        <v>9660</v>
      </c>
      <c r="V820" s="22">
        <f t="shared" si="91"/>
        <v>10819.2</v>
      </c>
      <c r="W820" s="23"/>
      <c r="X820" s="24">
        <v>2017</v>
      </c>
      <c r="Y820" s="24" t="s">
        <v>43</v>
      </c>
      <c r="Z820" s="18"/>
      <c r="AA820" s="18"/>
      <c r="AB820" s="18"/>
      <c r="AC820" s="35"/>
      <c r="AD820" s="18"/>
      <c r="AE820" s="18"/>
      <c r="AF820" s="18"/>
      <c r="AG820" s="18"/>
      <c r="AH820" s="18"/>
      <c r="AI820" s="18"/>
      <c r="AJ820" s="18"/>
      <c r="AK820" s="18"/>
      <c r="AL820" s="18"/>
      <c r="AM820" s="18"/>
    </row>
    <row r="821" spans="1:60" s="25" customFormat="1" ht="12.75" customHeight="1" x14ac:dyDescent="0.25">
      <c r="A821" s="18"/>
      <c r="B821" s="19" t="s">
        <v>1171</v>
      </c>
      <c r="C821" s="16" t="s">
        <v>31</v>
      </c>
      <c r="D821" s="16" t="s">
        <v>1203</v>
      </c>
      <c r="E821" s="16" t="s">
        <v>1204</v>
      </c>
      <c r="F821" s="16" t="s">
        <v>1204</v>
      </c>
      <c r="G821" s="16" t="s">
        <v>806</v>
      </c>
      <c r="H821" s="20" t="s">
        <v>33</v>
      </c>
      <c r="I821" s="21">
        <v>100</v>
      </c>
      <c r="J821" s="16" t="s">
        <v>34</v>
      </c>
      <c r="K821" s="16" t="s">
        <v>202</v>
      </c>
      <c r="L821" s="16" t="s">
        <v>36</v>
      </c>
      <c r="M821" s="16" t="s">
        <v>37</v>
      </c>
      <c r="N821" s="16" t="s">
        <v>43</v>
      </c>
      <c r="O821" s="16" t="s">
        <v>1031</v>
      </c>
      <c r="P821" s="16" t="s">
        <v>1009</v>
      </c>
      <c r="Q821" s="20" t="s">
        <v>43</v>
      </c>
      <c r="R821" s="20" t="s">
        <v>43</v>
      </c>
      <c r="S821" s="16" t="s">
        <v>43</v>
      </c>
      <c r="T821" s="33">
        <v>22680</v>
      </c>
      <c r="U821" s="33">
        <v>22680</v>
      </c>
      <c r="V821" s="22">
        <f t="shared" si="91"/>
        <v>25401.600000000002</v>
      </c>
      <c r="W821" s="23"/>
      <c r="X821" s="24">
        <v>2017</v>
      </c>
      <c r="Y821" s="24" t="s">
        <v>43</v>
      </c>
      <c r="Z821" s="18"/>
      <c r="AA821" s="18"/>
      <c r="AB821" s="35"/>
      <c r="AC821" s="18"/>
      <c r="AD821" s="18"/>
      <c r="AE821" s="18"/>
      <c r="AF821" s="35"/>
      <c r="AG821" s="18"/>
      <c r="AH821" s="18"/>
      <c r="AI821" s="18"/>
      <c r="AJ821" s="35"/>
      <c r="AK821" s="18"/>
      <c r="AL821" s="18"/>
      <c r="AM821" s="18"/>
      <c r="AN821" s="35"/>
      <c r="AO821" s="18"/>
      <c r="AP821" s="18"/>
      <c r="AQ821" s="18"/>
      <c r="AR821" s="35"/>
      <c r="AS821" s="18"/>
      <c r="AT821" s="18"/>
      <c r="AU821" s="18"/>
      <c r="AV821" s="35"/>
      <c r="AW821" s="18"/>
      <c r="AX821" s="18"/>
      <c r="AY821" s="18"/>
      <c r="AZ821" s="35"/>
      <c r="BA821" s="18"/>
      <c r="BB821" s="18"/>
      <c r="BC821" s="18"/>
      <c r="BD821" s="35"/>
      <c r="BE821" s="18"/>
      <c r="BF821" s="18"/>
      <c r="BG821" s="18"/>
      <c r="BH821" s="35"/>
    </row>
    <row r="822" spans="1:60" s="25" customFormat="1" ht="12.75" customHeight="1" x14ac:dyDescent="0.25">
      <c r="A822" s="18"/>
      <c r="B822" s="19" t="s">
        <v>1172</v>
      </c>
      <c r="C822" s="16" t="s">
        <v>31</v>
      </c>
      <c r="D822" s="16" t="s">
        <v>1214</v>
      </c>
      <c r="E822" s="16" t="s">
        <v>1215</v>
      </c>
      <c r="F822" s="16" t="s">
        <v>1215</v>
      </c>
      <c r="G822" s="16" t="s">
        <v>1216</v>
      </c>
      <c r="H822" s="20" t="s">
        <v>33</v>
      </c>
      <c r="I822" s="21">
        <v>100</v>
      </c>
      <c r="J822" s="16" t="s">
        <v>34</v>
      </c>
      <c r="K822" s="16" t="s">
        <v>202</v>
      </c>
      <c r="L822" s="16" t="s">
        <v>36</v>
      </c>
      <c r="M822" s="16" t="s">
        <v>37</v>
      </c>
      <c r="N822" s="16" t="s">
        <v>43</v>
      </c>
      <c r="O822" s="16" t="s">
        <v>1031</v>
      </c>
      <c r="P822" s="16" t="s">
        <v>1009</v>
      </c>
      <c r="Q822" s="20" t="s">
        <v>43</v>
      </c>
      <c r="R822" s="20" t="s">
        <v>43</v>
      </c>
      <c r="S822" s="16" t="s">
        <v>43</v>
      </c>
      <c r="T822" s="33">
        <v>300000</v>
      </c>
      <c r="U822" s="33">
        <v>300000</v>
      </c>
      <c r="V822" s="22">
        <f t="shared" si="91"/>
        <v>336000.00000000006</v>
      </c>
      <c r="W822" s="23"/>
      <c r="X822" s="24">
        <v>2017</v>
      </c>
      <c r="Y822" s="24" t="s">
        <v>43</v>
      </c>
      <c r="Z822" s="18"/>
      <c r="AA822" s="18"/>
      <c r="AB822" s="35"/>
      <c r="AC822" s="18"/>
      <c r="AD822" s="18"/>
      <c r="AE822" s="18"/>
      <c r="AF822" s="35"/>
      <c r="AG822" s="18"/>
      <c r="AH822" s="18"/>
      <c r="AI822" s="18"/>
      <c r="AJ822" s="35"/>
      <c r="AK822" s="18"/>
      <c r="AL822" s="18"/>
      <c r="AM822" s="18"/>
      <c r="AN822" s="35"/>
      <c r="AO822" s="18"/>
      <c r="AP822" s="18"/>
      <c r="AQ822" s="18"/>
      <c r="AR822" s="35"/>
      <c r="AS822" s="18"/>
      <c r="AT822" s="18"/>
      <c r="AU822" s="18"/>
      <c r="AV822" s="35"/>
      <c r="AW822" s="18"/>
      <c r="AX822" s="18"/>
      <c r="AY822" s="18"/>
      <c r="AZ822" s="35"/>
      <c r="BA822" s="18"/>
      <c r="BB822" s="18"/>
      <c r="BC822" s="18"/>
      <c r="BD822" s="35"/>
      <c r="BE822" s="18"/>
      <c r="BF822" s="18"/>
      <c r="BG822" s="18"/>
      <c r="BH822" s="35"/>
    </row>
    <row r="823" spans="1:60" s="25" customFormat="1" ht="13.5" customHeight="1" x14ac:dyDescent="0.25">
      <c r="A823" s="18"/>
      <c r="B823" s="19" t="s">
        <v>1177</v>
      </c>
      <c r="C823" s="16" t="s">
        <v>31</v>
      </c>
      <c r="D823" s="16" t="s">
        <v>1218</v>
      </c>
      <c r="E823" s="16" t="s">
        <v>1219</v>
      </c>
      <c r="F823" s="16" t="s">
        <v>1219</v>
      </c>
      <c r="G823" s="16" t="s">
        <v>1220</v>
      </c>
      <c r="H823" s="63" t="s">
        <v>844</v>
      </c>
      <c r="I823" s="21">
        <v>100</v>
      </c>
      <c r="J823" s="16" t="s">
        <v>34</v>
      </c>
      <c r="K823" s="16" t="s">
        <v>202</v>
      </c>
      <c r="L823" s="16" t="s">
        <v>36</v>
      </c>
      <c r="M823" s="16" t="s">
        <v>37</v>
      </c>
      <c r="N823" s="16" t="s">
        <v>43</v>
      </c>
      <c r="O823" s="16" t="s">
        <v>1031</v>
      </c>
      <c r="P823" s="16" t="s">
        <v>1009</v>
      </c>
      <c r="Q823" s="20" t="s">
        <v>43</v>
      </c>
      <c r="R823" s="20" t="s">
        <v>43</v>
      </c>
      <c r="S823" s="16" t="s">
        <v>43</v>
      </c>
      <c r="T823" s="33">
        <v>2350008</v>
      </c>
      <c r="U823" s="33">
        <v>2350008</v>
      </c>
      <c r="V823" s="22">
        <f t="shared" si="91"/>
        <v>2632008.9600000004</v>
      </c>
      <c r="W823" s="23"/>
      <c r="X823" s="24">
        <v>2017</v>
      </c>
      <c r="Y823" s="24" t="s">
        <v>43</v>
      </c>
      <c r="Z823" s="18"/>
      <c r="AA823" s="18"/>
      <c r="AB823" s="35"/>
      <c r="AC823" s="18"/>
      <c r="AD823" s="18"/>
      <c r="AE823" s="18"/>
      <c r="AF823" s="35"/>
      <c r="AG823" s="18"/>
      <c r="AH823" s="18"/>
      <c r="AI823" s="18"/>
      <c r="AJ823" s="35"/>
      <c r="AK823" s="18"/>
      <c r="AL823" s="18"/>
      <c r="AM823" s="18"/>
      <c r="AN823" s="35"/>
      <c r="AO823" s="18"/>
      <c r="AP823" s="18"/>
      <c r="AQ823" s="18"/>
      <c r="AR823" s="35"/>
      <c r="AS823" s="18"/>
      <c r="AT823" s="18"/>
      <c r="AU823" s="18"/>
      <c r="AV823" s="35"/>
      <c r="AW823" s="18"/>
      <c r="AX823" s="18"/>
      <c r="AY823" s="18"/>
      <c r="AZ823" s="35"/>
      <c r="BA823" s="18"/>
      <c r="BB823" s="18"/>
      <c r="BC823" s="18"/>
      <c r="BD823" s="35"/>
      <c r="BE823" s="18"/>
      <c r="BF823" s="18"/>
      <c r="BG823" s="18"/>
      <c r="BH823" s="35"/>
    </row>
    <row r="824" spans="1:60" s="16" customFormat="1" ht="12.75" customHeight="1" x14ac:dyDescent="0.2">
      <c r="B824" s="16" t="s">
        <v>1181</v>
      </c>
      <c r="C824" s="16" t="s">
        <v>31</v>
      </c>
      <c r="D824" s="16" t="s">
        <v>1218</v>
      </c>
      <c r="E824" s="16" t="s">
        <v>1219</v>
      </c>
      <c r="F824" s="16" t="s">
        <v>1219</v>
      </c>
      <c r="G824" s="16" t="s">
        <v>2418</v>
      </c>
      <c r="H824" s="20" t="s">
        <v>33</v>
      </c>
      <c r="I824" s="21">
        <v>100</v>
      </c>
      <c r="J824" s="16" t="s">
        <v>34</v>
      </c>
      <c r="K824" s="16" t="s">
        <v>202</v>
      </c>
      <c r="L824" s="16" t="s">
        <v>36</v>
      </c>
      <c r="M824" s="16" t="s">
        <v>37</v>
      </c>
      <c r="N824" s="16" t="s">
        <v>43</v>
      </c>
      <c r="O824" s="16" t="s">
        <v>1031</v>
      </c>
      <c r="P824" s="16" t="s">
        <v>1009</v>
      </c>
      <c r="Q824" s="16" t="s">
        <v>43</v>
      </c>
      <c r="R824" s="16" t="s">
        <v>43</v>
      </c>
      <c r="S824" s="16" t="s">
        <v>43</v>
      </c>
      <c r="T824" s="33">
        <v>992857</v>
      </c>
      <c r="U824" s="33">
        <v>992857</v>
      </c>
      <c r="V824" s="16">
        <f t="shared" ref="V824" si="92">U824*1.12</f>
        <v>1111999.8400000001</v>
      </c>
      <c r="X824" s="24">
        <v>2017</v>
      </c>
      <c r="Y824" s="16" t="s">
        <v>43</v>
      </c>
      <c r="Z824" s="18"/>
      <c r="AA824" s="18"/>
      <c r="AB824" s="35"/>
      <c r="AC824" s="18"/>
      <c r="AD824" s="18"/>
      <c r="AE824" s="18"/>
      <c r="AF824" s="35"/>
      <c r="AG824" s="18"/>
      <c r="AH824" s="18"/>
      <c r="AI824" s="18"/>
      <c r="AJ824" s="35"/>
      <c r="AK824" s="18"/>
      <c r="AL824" s="18"/>
      <c r="AM824" s="18"/>
      <c r="AN824" s="35"/>
      <c r="AO824" s="18"/>
      <c r="AP824" s="18"/>
      <c r="AQ824" s="18"/>
      <c r="AR824" s="35"/>
      <c r="AS824" s="18"/>
      <c r="AT824" s="18"/>
      <c r="AU824" s="18"/>
      <c r="AV824" s="35"/>
      <c r="AW824" s="18"/>
      <c r="AX824" s="18"/>
      <c r="AY824" s="18"/>
      <c r="AZ824" s="35"/>
      <c r="BA824" s="18"/>
      <c r="BB824" s="18"/>
      <c r="BC824" s="18"/>
      <c r="BD824" s="35"/>
      <c r="BE824" s="18"/>
      <c r="BF824" s="18"/>
      <c r="BG824" s="18"/>
      <c r="BH824" s="35"/>
    </row>
    <row r="825" spans="1:60" s="16" customFormat="1" ht="12.75" customHeight="1" x14ac:dyDescent="0.2">
      <c r="B825" s="16" t="s">
        <v>1185</v>
      </c>
      <c r="C825" s="16" t="s">
        <v>31</v>
      </c>
      <c r="D825" s="16" t="s">
        <v>1218</v>
      </c>
      <c r="E825" s="16" t="s">
        <v>1219</v>
      </c>
      <c r="F825" s="16" t="s">
        <v>1219</v>
      </c>
      <c r="G825" s="16" t="s">
        <v>1222</v>
      </c>
      <c r="H825" s="20" t="s">
        <v>33</v>
      </c>
      <c r="I825" s="21">
        <v>100</v>
      </c>
      <c r="J825" s="16" t="s">
        <v>34</v>
      </c>
      <c r="K825" s="16" t="s">
        <v>202</v>
      </c>
      <c r="L825" s="16" t="s">
        <v>36</v>
      </c>
      <c r="M825" s="16" t="s">
        <v>37</v>
      </c>
      <c r="N825" s="16" t="s">
        <v>43</v>
      </c>
      <c r="O825" s="16" t="s">
        <v>1031</v>
      </c>
      <c r="P825" s="16" t="s">
        <v>1009</v>
      </c>
      <c r="Q825" s="16" t="s">
        <v>43</v>
      </c>
      <c r="R825" s="16" t="s">
        <v>43</v>
      </c>
      <c r="S825" s="16" t="s">
        <v>43</v>
      </c>
      <c r="T825" s="33">
        <v>582768</v>
      </c>
      <c r="U825" s="33">
        <v>582768</v>
      </c>
      <c r="V825" s="16">
        <f t="shared" ref="V825" si="93">U825*1.12</f>
        <v>652700.16000000003</v>
      </c>
      <c r="X825" s="24">
        <v>2017</v>
      </c>
      <c r="Y825" s="16" t="s">
        <v>43</v>
      </c>
      <c r="Z825" s="18"/>
      <c r="AA825" s="18"/>
      <c r="AB825" s="35"/>
      <c r="AC825" s="18"/>
      <c r="AD825" s="18"/>
      <c r="AE825" s="18"/>
      <c r="AF825" s="35"/>
      <c r="AG825" s="18"/>
      <c r="AH825" s="18"/>
      <c r="AI825" s="18"/>
      <c r="AJ825" s="35"/>
      <c r="AK825" s="18"/>
      <c r="AL825" s="18"/>
      <c r="AM825" s="18"/>
      <c r="AN825" s="35"/>
      <c r="AO825" s="18"/>
      <c r="AP825" s="18"/>
      <c r="AQ825" s="18"/>
      <c r="AR825" s="35"/>
      <c r="AS825" s="18"/>
      <c r="AT825" s="18"/>
      <c r="AU825" s="18"/>
      <c r="AV825" s="35"/>
      <c r="AW825" s="18"/>
      <c r="AX825" s="18"/>
      <c r="AY825" s="18"/>
      <c r="AZ825" s="35"/>
      <c r="BA825" s="18"/>
      <c r="BB825" s="18"/>
      <c r="BC825" s="18"/>
      <c r="BD825" s="35"/>
      <c r="BE825" s="18"/>
      <c r="BF825" s="18"/>
      <c r="BG825" s="18"/>
      <c r="BH825" s="35"/>
    </row>
    <row r="826" spans="1:60" s="25" customFormat="1" ht="12.75" customHeight="1" x14ac:dyDescent="0.25">
      <c r="A826" s="18"/>
      <c r="B826" s="19" t="s">
        <v>1189</v>
      </c>
      <c r="C826" s="16" t="s">
        <v>31</v>
      </c>
      <c r="D826" s="16" t="s">
        <v>1224</v>
      </c>
      <c r="E826" s="16" t="s">
        <v>1225</v>
      </c>
      <c r="F826" s="16" t="s">
        <v>1225</v>
      </c>
      <c r="G826" s="16" t="s">
        <v>1226</v>
      </c>
      <c r="H826" s="20" t="s">
        <v>33</v>
      </c>
      <c r="I826" s="21">
        <v>100</v>
      </c>
      <c r="J826" s="16" t="s">
        <v>34</v>
      </c>
      <c r="K826" s="16" t="s">
        <v>202</v>
      </c>
      <c r="L826" s="16" t="s">
        <v>36</v>
      </c>
      <c r="M826" s="16" t="s">
        <v>37</v>
      </c>
      <c r="N826" s="16" t="s">
        <v>43</v>
      </c>
      <c r="O826" s="16" t="s">
        <v>1031</v>
      </c>
      <c r="P826" s="16" t="s">
        <v>1009</v>
      </c>
      <c r="Q826" s="20" t="s">
        <v>43</v>
      </c>
      <c r="R826" s="20" t="s">
        <v>43</v>
      </c>
      <c r="S826" s="16" t="s">
        <v>43</v>
      </c>
      <c r="T826" s="33">
        <v>6934</v>
      </c>
      <c r="U826" s="33">
        <v>6934</v>
      </c>
      <c r="V826" s="22">
        <f t="shared" ref="V826:V830" si="94">U826*1.12</f>
        <v>7766.0800000000008</v>
      </c>
      <c r="W826" s="23"/>
      <c r="X826" s="24">
        <v>2017</v>
      </c>
      <c r="Y826" s="24" t="s">
        <v>43</v>
      </c>
      <c r="Z826" s="18"/>
      <c r="AA826" s="18"/>
      <c r="AB826" s="35"/>
      <c r="AC826" s="18"/>
      <c r="AD826" s="18"/>
      <c r="AE826" s="18"/>
      <c r="AF826" s="35"/>
      <c r="AG826" s="18"/>
      <c r="AH826" s="18"/>
      <c r="AI826" s="18"/>
      <c r="AJ826" s="35"/>
      <c r="AK826" s="18"/>
      <c r="AL826" s="18"/>
      <c r="AM826" s="18"/>
      <c r="AN826" s="35"/>
      <c r="AO826" s="18"/>
      <c r="AP826" s="18"/>
      <c r="AQ826" s="18"/>
      <c r="AR826" s="35"/>
      <c r="AS826" s="18"/>
      <c r="AT826" s="18"/>
      <c r="AU826" s="18"/>
      <c r="AV826" s="35"/>
      <c r="AW826" s="18"/>
      <c r="AX826" s="18"/>
      <c r="AY826" s="18"/>
      <c r="AZ826" s="35"/>
      <c r="BA826" s="18"/>
      <c r="BB826" s="18"/>
      <c r="BC826" s="18"/>
      <c r="BD826" s="35"/>
      <c r="BE826" s="18"/>
      <c r="BF826" s="18"/>
      <c r="BG826" s="18"/>
      <c r="BH826" s="35"/>
    </row>
    <row r="827" spans="1:60" s="25" customFormat="1" ht="12.75" customHeight="1" x14ac:dyDescent="0.25">
      <c r="A827" s="18"/>
      <c r="B827" s="19" t="s">
        <v>1193</v>
      </c>
      <c r="C827" s="16" t="s">
        <v>31</v>
      </c>
      <c r="D827" s="16" t="s">
        <v>1224</v>
      </c>
      <c r="E827" s="16" t="s">
        <v>1225</v>
      </c>
      <c r="F827" s="16" t="s">
        <v>1225</v>
      </c>
      <c r="G827" s="16" t="s">
        <v>1227</v>
      </c>
      <c r="H827" s="20" t="s">
        <v>33</v>
      </c>
      <c r="I827" s="21">
        <v>100</v>
      </c>
      <c r="J827" s="16" t="s">
        <v>34</v>
      </c>
      <c r="K827" s="16" t="s">
        <v>202</v>
      </c>
      <c r="L827" s="16" t="s">
        <v>36</v>
      </c>
      <c r="M827" s="16" t="s">
        <v>37</v>
      </c>
      <c r="N827" s="16" t="s">
        <v>43</v>
      </c>
      <c r="O827" s="16" t="s">
        <v>1031</v>
      </c>
      <c r="P827" s="16" t="s">
        <v>1009</v>
      </c>
      <c r="Q827" s="20" t="s">
        <v>43</v>
      </c>
      <c r="R827" s="20" t="s">
        <v>43</v>
      </c>
      <c r="S827" s="16" t="s">
        <v>43</v>
      </c>
      <c r="T827" s="33">
        <v>124200</v>
      </c>
      <c r="U827" s="33">
        <v>124200</v>
      </c>
      <c r="V827" s="22">
        <f t="shared" si="94"/>
        <v>139104</v>
      </c>
      <c r="W827" s="23"/>
      <c r="X827" s="24">
        <v>2017</v>
      </c>
      <c r="Y827" s="24" t="s">
        <v>43</v>
      </c>
      <c r="Z827" s="18"/>
      <c r="AA827" s="18"/>
      <c r="AB827" s="18"/>
      <c r="AC827" s="35"/>
      <c r="AD827" s="18"/>
      <c r="AE827" s="18"/>
      <c r="AF827" s="18"/>
      <c r="AG827" s="18"/>
      <c r="AH827" s="18"/>
      <c r="AI827" s="18"/>
      <c r="AJ827" s="18"/>
      <c r="AK827" s="18"/>
      <c r="AL827" s="18"/>
      <c r="AM827" s="18"/>
    </row>
    <row r="828" spans="1:60" s="25" customFormat="1" ht="12.75" customHeight="1" x14ac:dyDescent="0.25">
      <c r="A828" s="18"/>
      <c r="B828" s="19" t="s">
        <v>1198</v>
      </c>
      <c r="C828" s="16" t="s">
        <v>31</v>
      </c>
      <c r="D828" s="17" t="s">
        <v>2411</v>
      </c>
      <c r="E828" s="17" t="s">
        <v>2413</v>
      </c>
      <c r="F828" s="17" t="s">
        <v>2413</v>
      </c>
      <c r="G828" s="26" t="s">
        <v>2412</v>
      </c>
      <c r="H828" s="20" t="s">
        <v>33</v>
      </c>
      <c r="I828" s="21">
        <v>100</v>
      </c>
      <c r="J828" s="16" t="s">
        <v>34</v>
      </c>
      <c r="K828" s="16" t="s">
        <v>202</v>
      </c>
      <c r="L828" s="16" t="s">
        <v>36</v>
      </c>
      <c r="M828" s="16" t="s">
        <v>37</v>
      </c>
      <c r="N828" s="16" t="s">
        <v>43</v>
      </c>
      <c r="O828" s="16" t="s">
        <v>1031</v>
      </c>
      <c r="P828" s="16" t="s">
        <v>1009</v>
      </c>
      <c r="Q828" s="20" t="s">
        <v>43</v>
      </c>
      <c r="R828" s="20" t="s">
        <v>43</v>
      </c>
      <c r="S828" s="16" t="s">
        <v>43</v>
      </c>
      <c r="T828" s="33">
        <v>658318</v>
      </c>
      <c r="U828" s="33">
        <v>658318</v>
      </c>
      <c r="V828" s="22">
        <f t="shared" si="94"/>
        <v>737316.16</v>
      </c>
      <c r="W828" s="23"/>
      <c r="X828" s="24">
        <v>2017</v>
      </c>
      <c r="Y828" s="24" t="s">
        <v>43</v>
      </c>
      <c r="Z828" s="18"/>
      <c r="AA828" s="18"/>
      <c r="AB828" s="18"/>
      <c r="AC828" s="35"/>
      <c r="AD828" s="18"/>
      <c r="AE828" s="18"/>
      <c r="AF828" s="18"/>
      <c r="AG828" s="18"/>
      <c r="AH828" s="18"/>
      <c r="AI828" s="18"/>
      <c r="AJ828" s="18"/>
      <c r="AK828" s="18"/>
      <c r="AL828" s="18"/>
      <c r="AM828" s="18"/>
    </row>
    <row r="829" spans="1:60" s="25" customFormat="1" ht="12.75" customHeight="1" x14ac:dyDescent="0.25">
      <c r="A829" s="18"/>
      <c r="B829" s="19" t="s">
        <v>1199</v>
      </c>
      <c r="C829" s="16" t="s">
        <v>31</v>
      </c>
      <c r="D829" s="17" t="s">
        <v>2414</v>
      </c>
      <c r="E829" s="17" t="s">
        <v>2415</v>
      </c>
      <c r="F829" s="17" t="s">
        <v>2415</v>
      </c>
      <c r="G829" s="26" t="s">
        <v>1229</v>
      </c>
      <c r="H829" s="20" t="s">
        <v>33</v>
      </c>
      <c r="I829" s="21">
        <v>100</v>
      </c>
      <c r="J829" s="16" t="s">
        <v>34</v>
      </c>
      <c r="K829" s="16" t="s">
        <v>202</v>
      </c>
      <c r="L829" s="16" t="s">
        <v>36</v>
      </c>
      <c r="M829" s="16" t="s">
        <v>37</v>
      </c>
      <c r="N829" s="16" t="s">
        <v>43</v>
      </c>
      <c r="O829" s="16" t="s">
        <v>1031</v>
      </c>
      <c r="P829" s="16" t="s">
        <v>1009</v>
      </c>
      <c r="Q829" s="20" t="s">
        <v>43</v>
      </c>
      <c r="R829" s="20" t="s">
        <v>43</v>
      </c>
      <c r="S829" s="16" t="s">
        <v>43</v>
      </c>
      <c r="T829" s="33">
        <v>71940</v>
      </c>
      <c r="U829" s="33">
        <v>71940</v>
      </c>
      <c r="V829" s="22">
        <f t="shared" ref="V829" si="95">U829*1.12</f>
        <v>80572.800000000003</v>
      </c>
      <c r="W829" s="23"/>
      <c r="X829" s="24">
        <v>2017</v>
      </c>
      <c r="Y829" s="24" t="s">
        <v>43</v>
      </c>
      <c r="Z829" s="18"/>
      <c r="AA829" s="18"/>
      <c r="AB829" s="18"/>
      <c r="AC829" s="35"/>
      <c r="AD829" s="18"/>
      <c r="AE829" s="18"/>
      <c r="AF829" s="18"/>
      <c r="AG829" s="18"/>
      <c r="AH829" s="18"/>
      <c r="AI829" s="18"/>
      <c r="AJ829" s="18"/>
      <c r="AK829" s="18"/>
      <c r="AL829" s="18"/>
      <c r="AM829" s="18"/>
    </row>
    <row r="830" spans="1:60" s="25" customFormat="1" ht="12.75" customHeight="1" x14ac:dyDescent="0.25">
      <c r="A830" s="18"/>
      <c r="B830" s="19" t="s">
        <v>1201</v>
      </c>
      <c r="C830" s="16" t="s">
        <v>31</v>
      </c>
      <c r="D830" s="16" t="s">
        <v>1232</v>
      </c>
      <c r="E830" s="16" t="s">
        <v>1233</v>
      </c>
      <c r="F830" s="16" t="s">
        <v>1233</v>
      </c>
      <c r="G830" s="16" t="s">
        <v>1234</v>
      </c>
      <c r="H830" s="20" t="s">
        <v>33</v>
      </c>
      <c r="I830" s="21">
        <v>100</v>
      </c>
      <c r="J830" s="16" t="s">
        <v>34</v>
      </c>
      <c r="K830" s="16" t="s">
        <v>44</v>
      </c>
      <c r="L830" s="16" t="s">
        <v>966</v>
      </c>
      <c r="M830" s="16" t="s">
        <v>37</v>
      </c>
      <c r="N830" s="16" t="s">
        <v>43</v>
      </c>
      <c r="O830" s="16" t="s">
        <v>975</v>
      </c>
      <c r="P830" s="16" t="s">
        <v>1060</v>
      </c>
      <c r="Q830" s="20" t="s">
        <v>43</v>
      </c>
      <c r="R830" s="20" t="s">
        <v>43</v>
      </c>
      <c r="S830" s="16" t="s">
        <v>43</v>
      </c>
      <c r="T830" s="33">
        <v>240000</v>
      </c>
      <c r="U830" s="33">
        <v>240000</v>
      </c>
      <c r="V830" s="23">
        <f t="shared" si="94"/>
        <v>268800</v>
      </c>
      <c r="W830" s="23"/>
      <c r="X830" s="24">
        <v>2017</v>
      </c>
      <c r="Y830" s="24" t="s">
        <v>43</v>
      </c>
      <c r="Z830" s="18"/>
      <c r="AA830" s="18"/>
      <c r="AB830" s="18"/>
      <c r="AC830" s="35"/>
      <c r="AD830" s="18"/>
      <c r="AE830" s="18"/>
      <c r="AF830" s="18"/>
      <c r="AG830" s="18"/>
      <c r="AH830" s="18"/>
      <c r="AI830" s="18"/>
      <c r="AJ830" s="18"/>
      <c r="AK830" s="18"/>
      <c r="AL830" s="18"/>
      <c r="AM830" s="18"/>
    </row>
    <row r="831" spans="1:60" s="25" customFormat="1" ht="12.75" customHeight="1" x14ac:dyDescent="0.25">
      <c r="A831" s="18"/>
      <c r="B831" s="19" t="s">
        <v>1202</v>
      </c>
      <c r="C831" s="16" t="s">
        <v>31</v>
      </c>
      <c r="D831" s="16" t="s">
        <v>1236</v>
      </c>
      <c r="E831" s="16" t="s">
        <v>1237</v>
      </c>
      <c r="F831" s="16" t="s">
        <v>1237</v>
      </c>
      <c r="G831" s="17" t="s">
        <v>1238</v>
      </c>
      <c r="H831" s="20" t="s">
        <v>33</v>
      </c>
      <c r="I831" s="21">
        <v>100</v>
      </c>
      <c r="J831" s="16" t="s">
        <v>34</v>
      </c>
      <c r="K831" s="16" t="s">
        <v>202</v>
      </c>
      <c r="L831" s="16" t="s">
        <v>36</v>
      </c>
      <c r="M831" s="16" t="s">
        <v>37</v>
      </c>
      <c r="N831" s="16" t="s">
        <v>43</v>
      </c>
      <c r="O831" s="16" t="s">
        <v>1031</v>
      </c>
      <c r="P831" s="16" t="s">
        <v>1009</v>
      </c>
      <c r="Q831" s="20" t="s">
        <v>43</v>
      </c>
      <c r="R831" s="20" t="s">
        <v>43</v>
      </c>
      <c r="S831" s="16" t="s">
        <v>43</v>
      </c>
      <c r="T831" s="33">
        <v>120000</v>
      </c>
      <c r="U831" s="33">
        <v>120000</v>
      </c>
      <c r="V831" s="22">
        <f t="shared" ref="V831:V833" si="96">U831*1.12</f>
        <v>134400</v>
      </c>
      <c r="W831" s="23"/>
      <c r="X831" s="24">
        <v>2017</v>
      </c>
      <c r="Y831" s="24"/>
      <c r="Z831" s="18"/>
      <c r="AA831" s="18"/>
      <c r="AB831" s="18"/>
      <c r="AC831" s="35"/>
      <c r="AD831" s="18"/>
      <c r="AE831" s="18"/>
      <c r="AF831" s="18"/>
      <c r="AG831" s="18"/>
      <c r="AH831" s="18"/>
      <c r="AI831" s="18"/>
      <c r="AJ831" s="18"/>
      <c r="AK831" s="18"/>
      <c r="AL831" s="18"/>
      <c r="AM831" s="18"/>
    </row>
    <row r="832" spans="1:60" s="25" customFormat="1" ht="12.75" customHeight="1" x14ac:dyDescent="0.25">
      <c r="A832" s="18"/>
      <c r="B832" s="19" t="s">
        <v>1207</v>
      </c>
      <c r="C832" s="16" t="s">
        <v>31</v>
      </c>
      <c r="D832" s="16" t="s">
        <v>1241</v>
      </c>
      <c r="E832" s="16" t="s">
        <v>1242</v>
      </c>
      <c r="F832" s="16" t="s">
        <v>1242</v>
      </c>
      <c r="G832" s="16" t="s">
        <v>1243</v>
      </c>
      <c r="H832" s="20" t="s">
        <v>33</v>
      </c>
      <c r="I832" s="21">
        <v>100</v>
      </c>
      <c r="J832" s="16" t="s">
        <v>34</v>
      </c>
      <c r="K832" s="16" t="s">
        <v>202</v>
      </c>
      <c r="L832" s="16" t="s">
        <v>36</v>
      </c>
      <c r="M832" s="16" t="s">
        <v>37</v>
      </c>
      <c r="N832" s="16" t="s">
        <v>43</v>
      </c>
      <c r="O832" s="16" t="s">
        <v>1031</v>
      </c>
      <c r="P832" s="16" t="s">
        <v>1009</v>
      </c>
      <c r="Q832" s="20" t="s">
        <v>43</v>
      </c>
      <c r="R832" s="20" t="s">
        <v>43</v>
      </c>
      <c r="S832" s="16" t="s">
        <v>43</v>
      </c>
      <c r="T832" s="33">
        <v>1010668</v>
      </c>
      <c r="U832" s="33">
        <v>1010668</v>
      </c>
      <c r="V832" s="22">
        <f t="shared" si="96"/>
        <v>1131948.1600000001</v>
      </c>
      <c r="W832" s="23"/>
      <c r="X832" s="24">
        <v>2017</v>
      </c>
      <c r="Y832" s="24"/>
      <c r="Z832" s="18"/>
      <c r="AA832" s="18"/>
      <c r="AB832" s="18"/>
      <c r="AC832" s="35"/>
      <c r="AD832" s="18"/>
      <c r="AE832" s="18"/>
      <c r="AF832" s="18"/>
      <c r="AG832" s="18"/>
      <c r="AH832" s="18"/>
      <c r="AI832" s="18"/>
      <c r="AJ832" s="18"/>
      <c r="AK832" s="18"/>
      <c r="AL832" s="18"/>
      <c r="AM832" s="18"/>
    </row>
    <row r="833" spans="1:39" s="25" customFormat="1" ht="12.75" customHeight="1" x14ac:dyDescent="0.25">
      <c r="A833" s="18"/>
      <c r="B833" s="19" t="s">
        <v>1209</v>
      </c>
      <c r="C833" s="16" t="s">
        <v>31</v>
      </c>
      <c r="D833" s="16" t="s">
        <v>1245</v>
      </c>
      <c r="E833" s="16" t="s">
        <v>1246</v>
      </c>
      <c r="F833" s="16" t="s">
        <v>1246</v>
      </c>
      <c r="G833" s="16" t="s">
        <v>1247</v>
      </c>
      <c r="H833" s="20" t="s">
        <v>33</v>
      </c>
      <c r="I833" s="21">
        <v>100</v>
      </c>
      <c r="J833" s="16" t="s">
        <v>34</v>
      </c>
      <c r="K833" s="16" t="s">
        <v>202</v>
      </c>
      <c r="L833" s="16" t="s">
        <v>36</v>
      </c>
      <c r="M833" s="16" t="s">
        <v>37</v>
      </c>
      <c r="N833" s="16" t="s">
        <v>43</v>
      </c>
      <c r="O833" s="16" t="s">
        <v>1031</v>
      </c>
      <c r="P833" s="16" t="s">
        <v>1009</v>
      </c>
      <c r="Q833" s="20" t="s">
        <v>43</v>
      </c>
      <c r="R833" s="20" t="s">
        <v>43</v>
      </c>
      <c r="S833" s="16" t="s">
        <v>43</v>
      </c>
      <c r="T833" s="33">
        <v>2516004</v>
      </c>
      <c r="U833" s="33">
        <v>2516004</v>
      </c>
      <c r="V833" s="22">
        <f t="shared" si="96"/>
        <v>2817924.4800000004</v>
      </c>
      <c r="W833" s="23"/>
      <c r="X833" s="24">
        <v>2017</v>
      </c>
      <c r="Y833" s="24" t="s">
        <v>43</v>
      </c>
      <c r="Z833" s="18"/>
      <c r="AA833" s="18"/>
      <c r="AB833" s="18"/>
      <c r="AC833" s="35"/>
      <c r="AD833" s="18"/>
      <c r="AE833" s="18"/>
      <c r="AF833" s="18"/>
      <c r="AG833" s="18"/>
      <c r="AH833" s="18"/>
      <c r="AI833" s="18"/>
      <c r="AJ833" s="18"/>
      <c r="AK833" s="18"/>
      <c r="AL833" s="18"/>
      <c r="AM833" s="18"/>
    </row>
    <row r="834" spans="1:39" s="25" customFormat="1" ht="12.75" customHeight="1" x14ac:dyDescent="0.25">
      <c r="A834" s="18"/>
      <c r="B834" s="19" t="s">
        <v>1211</v>
      </c>
      <c r="C834" s="16" t="s">
        <v>31</v>
      </c>
      <c r="D834" s="16" t="s">
        <v>1256</v>
      </c>
      <c r="E834" s="16" t="s">
        <v>1257</v>
      </c>
      <c r="F834" s="16" t="s">
        <v>1257</v>
      </c>
      <c r="G834" s="16" t="s">
        <v>1258</v>
      </c>
      <c r="H834" s="63" t="s">
        <v>850</v>
      </c>
      <c r="I834" s="21">
        <v>100</v>
      </c>
      <c r="J834" s="16" t="s">
        <v>34</v>
      </c>
      <c r="K834" s="16" t="s">
        <v>202</v>
      </c>
      <c r="L834" s="16" t="s">
        <v>36</v>
      </c>
      <c r="M834" s="16" t="s">
        <v>37</v>
      </c>
      <c r="N834" s="16" t="s">
        <v>43</v>
      </c>
      <c r="O834" s="16" t="s">
        <v>1031</v>
      </c>
      <c r="P834" s="16" t="s">
        <v>1009</v>
      </c>
      <c r="Q834" s="20" t="s">
        <v>43</v>
      </c>
      <c r="R834" s="20" t="s">
        <v>43</v>
      </c>
      <c r="S834" s="16" t="s">
        <v>43</v>
      </c>
      <c r="T834" s="33">
        <v>35226000</v>
      </c>
      <c r="U834" s="33">
        <v>0</v>
      </c>
      <c r="V834" s="22">
        <v>0</v>
      </c>
      <c r="W834" s="23"/>
      <c r="X834" s="24">
        <v>2017</v>
      </c>
      <c r="Y834" s="24" t="s">
        <v>43</v>
      </c>
      <c r="Z834" s="18"/>
      <c r="AA834" s="18"/>
      <c r="AB834" s="18"/>
      <c r="AC834" s="35"/>
      <c r="AD834" s="18"/>
      <c r="AE834" s="18"/>
      <c r="AF834" s="18"/>
      <c r="AG834" s="18"/>
      <c r="AH834" s="18"/>
      <c r="AI834" s="18"/>
      <c r="AJ834" s="18"/>
      <c r="AK834" s="18"/>
      <c r="AL834" s="18"/>
      <c r="AM834" s="18"/>
    </row>
    <row r="835" spans="1:39" s="25" customFormat="1" ht="12.75" customHeight="1" x14ac:dyDescent="0.25">
      <c r="A835" s="18"/>
      <c r="B835" s="19" t="s">
        <v>3438</v>
      </c>
      <c r="C835" s="16" t="s">
        <v>31</v>
      </c>
      <c r="D835" s="16" t="s">
        <v>1256</v>
      </c>
      <c r="E835" s="16" t="s">
        <v>1257</v>
      </c>
      <c r="F835" s="16" t="s">
        <v>1257</v>
      </c>
      <c r="G835" s="16" t="s">
        <v>1258</v>
      </c>
      <c r="H835" s="63" t="s">
        <v>850</v>
      </c>
      <c r="I835" s="21">
        <v>100</v>
      </c>
      <c r="J835" s="16" t="s">
        <v>34</v>
      </c>
      <c r="K835" s="16" t="s">
        <v>202</v>
      </c>
      <c r="L835" s="16" t="s">
        <v>36</v>
      </c>
      <c r="M835" s="16" t="s">
        <v>37</v>
      </c>
      <c r="N835" s="16" t="s">
        <v>43</v>
      </c>
      <c r="O835" s="16" t="s">
        <v>1031</v>
      </c>
      <c r="P835" s="16" t="s">
        <v>1009</v>
      </c>
      <c r="Q835" s="20" t="s">
        <v>43</v>
      </c>
      <c r="R835" s="20" t="s">
        <v>43</v>
      </c>
      <c r="S835" s="16" t="s">
        <v>43</v>
      </c>
      <c r="T835" s="33">
        <v>35226000</v>
      </c>
      <c r="U835" s="33">
        <v>0</v>
      </c>
      <c r="V835" s="22">
        <f t="shared" ref="V835" si="97">U835*1.12</f>
        <v>0</v>
      </c>
      <c r="W835" s="23"/>
      <c r="X835" s="24">
        <v>2017</v>
      </c>
      <c r="Y835" s="24">
        <v>20.21</v>
      </c>
      <c r="Z835" s="18"/>
      <c r="AA835" s="18"/>
      <c r="AB835" s="18"/>
      <c r="AC835" s="35"/>
      <c r="AD835" s="18"/>
      <c r="AE835" s="18"/>
      <c r="AF835" s="18"/>
      <c r="AG835" s="18"/>
      <c r="AH835" s="18"/>
      <c r="AI835" s="18"/>
      <c r="AJ835" s="18"/>
      <c r="AK835" s="18"/>
      <c r="AL835" s="18"/>
      <c r="AM835" s="18"/>
    </row>
    <row r="836" spans="1:39" s="25" customFormat="1" ht="12.75" customHeight="1" x14ac:dyDescent="0.25">
      <c r="A836" s="18"/>
      <c r="B836" s="19" t="s">
        <v>3494</v>
      </c>
      <c r="C836" s="16" t="s">
        <v>31</v>
      </c>
      <c r="D836" s="16" t="s">
        <v>1256</v>
      </c>
      <c r="E836" s="16" t="s">
        <v>1257</v>
      </c>
      <c r="F836" s="16" t="s">
        <v>1257</v>
      </c>
      <c r="G836" s="16" t="s">
        <v>1258</v>
      </c>
      <c r="H836" s="63" t="s">
        <v>850</v>
      </c>
      <c r="I836" s="21">
        <v>100</v>
      </c>
      <c r="J836" s="16" t="s">
        <v>34</v>
      </c>
      <c r="K836" s="16" t="s">
        <v>202</v>
      </c>
      <c r="L836" s="16" t="s">
        <v>36</v>
      </c>
      <c r="M836" s="16" t="s">
        <v>37</v>
      </c>
      <c r="N836" s="16" t="s">
        <v>43</v>
      </c>
      <c r="O836" s="16" t="s">
        <v>1031</v>
      </c>
      <c r="P836" s="16" t="s">
        <v>1009</v>
      </c>
      <c r="Q836" s="20" t="s">
        <v>43</v>
      </c>
      <c r="R836" s="20" t="s">
        <v>43</v>
      </c>
      <c r="S836" s="16" t="s">
        <v>43</v>
      </c>
      <c r="T836" s="33">
        <v>35226000</v>
      </c>
      <c r="U836" s="33">
        <v>0</v>
      </c>
      <c r="V836" s="22">
        <f t="shared" ref="V836" si="98">U836*1.12</f>
        <v>0</v>
      </c>
      <c r="W836" s="23"/>
      <c r="X836" s="24">
        <v>2017</v>
      </c>
      <c r="Y836" s="24">
        <v>20.21</v>
      </c>
      <c r="Z836" s="18"/>
      <c r="AA836" s="18"/>
      <c r="AB836" s="18"/>
      <c r="AC836" s="35"/>
      <c r="AD836" s="18"/>
      <c r="AE836" s="18"/>
      <c r="AF836" s="18"/>
      <c r="AG836" s="18"/>
      <c r="AH836" s="18"/>
      <c r="AI836" s="18"/>
      <c r="AJ836" s="18"/>
      <c r="AK836" s="18"/>
      <c r="AL836" s="18"/>
      <c r="AM836" s="18"/>
    </row>
    <row r="837" spans="1:39" s="25" customFormat="1" ht="12.75" customHeight="1" x14ac:dyDescent="0.25">
      <c r="A837" s="18"/>
      <c r="B837" s="19" t="s">
        <v>3535</v>
      </c>
      <c r="C837" s="16" t="s">
        <v>31</v>
      </c>
      <c r="D837" s="16" t="s">
        <v>1256</v>
      </c>
      <c r="E837" s="16" t="s">
        <v>1257</v>
      </c>
      <c r="F837" s="16" t="s">
        <v>1257</v>
      </c>
      <c r="G837" s="16" t="s">
        <v>1258</v>
      </c>
      <c r="H837" s="63" t="s">
        <v>850</v>
      </c>
      <c r="I837" s="21">
        <v>100</v>
      </c>
      <c r="J837" s="16" t="s">
        <v>34</v>
      </c>
      <c r="K837" s="16" t="s">
        <v>202</v>
      </c>
      <c r="L837" s="16" t="s">
        <v>36</v>
      </c>
      <c r="M837" s="16" t="s">
        <v>37</v>
      </c>
      <c r="N837" s="16" t="s">
        <v>43</v>
      </c>
      <c r="O837" s="16" t="s">
        <v>1031</v>
      </c>
      <c r="P837" s="16" t="s">
        <v>1009</v>
      </c>
      <c r="Q837" s="20" t="s">
        <v>43</v>
      </c>
      <c r="R837" s="20" t="s">
        <v>43</v>
      </c>
      <c r="S837" s="16" t="s">
        <v>43</v>
      </c>
      <c r="T837" s="33">
        <v>35226000</v>
      </c>
      <c r="U837" s="33">
        <v>29236000</v>
      </c>
      <c r="V837" s="22">
        <f t="shared" ref="V837" si="99">U837*1.12</f>
        <v>32744320.000000004</v>
      </c>
      <c r="W837" s="23"/>
      <c r="X837" s="24">
        <v>2017</v>
      </c>
      <c r="Y837" s="24">
        <v>20.21</v>
      </c>
      <c r="Z837" s="18"/>
      <c r="AA837" s="18"/>
      <c r="AB837" s="18"/>
      <c r="AC837" s="35"/>
      <c r="AD837" s="18"/>
      <c r="AE837" s="18"/>
      <c r="AF837" s="18"/>
      <c r="AG837" s="18"/>
      <c r="AH837" s="18"/>
      <c r="AI837" s="18"/>
      <c r="AJ837" s="18"/>
      <c r="AK837" s="18"/>
      <c r="AL837" s="18"/>
      <c r="AM837" s="18"/>
    </row>
    <row r="838" spans="1:39" s="25" customFormat="1" ht="12.75" customHeight="1" x14ac:dyDescent="0.25">
      <c r="A838" s="18"/>
      <c r="B838" s="19" t="s">
        <v>1212</v>
      </c>
      <c r="C838" s="16" t="s">
        <v>31</v>
      </c>
      <c r="D838" s="16" t="s">
        <v>1263</v>
      </c>
      <c r="E838" s="16" t="s">
        <v>1264</v>
      </c>
      <c r="F838" s="16" t="s">
        <v>1264</v>
      </c>
      <c r="G838" s="16" t="s">
        <v>1265</v>
      </c>
      <c r="H838" s="63" t="s">
        <v>850</v>
      </c>
      <c r="I838" s="21">
        <v>100</v>
      </c>
      <c r="J838" s="16" t="s">
        <v>34</v>
      </c>
      <c r="K838" s="16" t="s">
        <v>202</v>
      </c>
      <c r="L838" s="16" t="s">
        <v>36</v>
      </c>
      <c r="M838" s="16" t="s">
        <v>37</v>
      </c>
      <c r="N838" s="16" t="s">
        <v>43</v>
      </c>
      <c r="O838" s="16" t="s">
        <v>1031</v>
      </c>
      <c r="P838" s="16" t="s">
        <v>1009</v>
      </c>
      <c r="Q838" s="20" t="s">
        <v>43</v>
      </c>
      <c r="R838" s="20" t="s">
        <v>43</v>
      </c>
      <c r="S838" s="16" t="s">
        <v>43</v>
      </c>
      <c r="T838" s="33">
        <v>18516600</v>
      </c>
      <c r="U838" s="33">
        <v>18516600</v>
      </c>
      <c r="V838" s="22">
        <f t="shared" ref="V838:V856" si="100">U838*1.12</f>
        <v>20738592.000000004</v>
      </c>
      <c r="W838" s="23"/>
      <c r="X838" s="24">
        <v>2017</v>
      </c>
      <c r="Y838" s="24" t="s">
        <v>43</v>
      </c>
      <c r="Z838" s="18"/>
      <c r="AA838" s="18"/>
      <c r="AB838" s="18"/>
      <c r="AC838" s="35"/>
      <c r="AD838" s="18"/>
      <c r="AE838" s="18"/>
      <c r="AF838" s="18"/>
      <c r="AG838" s="18"/>
      <c r="AH838" s="18"/>
      <c r="AI838" s="18"/>
      <c r="AJ838" s="18"/>
      <c r="AK838" s="18"/>
      <c r="AL838" s="18"/>
      <c r="AM838" s="18"/>
    </row>
    <row r="839" spans="1:39" s="25" customFormat="1" ht="12.75" customHeight="1" x14ac:dyDescent="0.25">
      <c r="A839" s="18"/>
      <c r="B839" s="19" t="s">
        <v>1213</v>
      </c>
      <c r="C839" s="16" t="s">
        <v>31</v>
      </c>
      <c r="D839" s="16" t="s">
        <v>1270</v>
      </c>
      <c r="E839" s="16" t="s">
        <v>1271</v>
      </c>
      <c r="F839" s="16" t="s">
        <v>1271</v>
      </c>
      <c r="G839" s="16" t="s">
        <v>1272</v>
      </c>
      <c r="H839" s="20" t="s">
        <v>33</v>
      </c>
      <c r="I839" s="21">
        <v>100</v>
      </c>
      <c r="J839" s="16" t="s">
        <v>34</v>
      </c>
      <c r="K839" s="16" t="s">
        <v>202</v>
      </c>
      <c r="L839" s="16" t="s">
        <v>36</v>
      </c>
      <c r="M839" s="16" t="s">
        <v>37</v>
      </c>
      <c r="N839" s="16" t="s">
        <v>43</v>
      </c>
      <c r="O839" s="16" t="s">
        <v>1031</v>
      </c>
      <c r="P839" s="16" t="s">
        <v>1009</v>
      </c>
      <c r="Q839" s="20" t="s">
        <v>43</v>
      </c>
      <c r="R839" s="20" t="s">
        <v>43</v>
      </c>
      <c r="S839" s="16" t="s">
        <v>43</v>
      </c>
      <c r="T839" s="33">
        <v>523128</v>
      </c>
      <c r="U839" s="33">
        <v>523128</v>
      </c>
      <c r="V839" s="22">
        <f t="shared" si="100"/>
        <v>585903.3600000001</v>
      </c>
      <c r="W839" s="23"/>
      <c r="X839" s="24">
        <v>2017</v>
      </c>
      <c r="Y839" s="24" t="s">
        <v>43</v>
      </c>
      <c r="Z839" s="18"/>
      <c r="AA839" s="18"/>
      <c r="AB839" s="18"/>
      <c r="AC839" s="35"/>
      <c r="AD839" s="18"/>
      <c r="AE839" s="18"/>
      <c r="AF839" s="18"/>
      <c r="AG839" s="18"/>
      <c r="AH839" s="18"/>
      <c r="AI839" s="18"/>
      <c r="AJ839" s="18"/>
      <c r="AK839" s="18"/>
      <c r="AL839" s="18"/>
      <c r="AM839" s="18"/>
    </row>
    <row r="840" spans="1:39" s="25" customFormat="1" ht="12.75" customHeight="1" x14ac:dyDescent="0.25">
      <c r="A840" s="18"/>
      <c r="B840" s="19" t="s">
        <v>1217</v>
      </c>
      <c r="C840" s="16" t="s">
        <v>31</v>
      </c>
      <c r="D840" s="16" t="s">
        <v>1273</v>
      </c>
      <c r="E840" s="16" t="s">
        <v>1274</v>
      </c>
      <c r="F840" s="16" t="s">
        <v>1274</v>
      </c>
      <c r="G840" s="16" t="s">
        <v>1275</v>
      </c>
      <c r="H840" s="20" t="s">
        <v>33</v>
      </c>
      <c r="I840" s="21">
        <v>100</v>
      </c>
      <c r="J840" s="16" t="s">
        <v>34</v>
      </c>
      <c r="K840" s="16" t="s">
        <v>202</v>
      </c>
      <c r="L840" s="16" t="s">
        <v>36</v>
      </c>
      <c r="M840" s="16" t="s">
        <v>37</v>
      </c>
      <c r="N840" s="16" t="s">
        <v>43</v>
      </c>
      <c r="O840" s="16" t="s">
        <v>1031</v>
      </c>
      <c r="P840" s="16" t="s">
        <v>1009</v>
      </c>
      <c r="Q840" s="20" t="s">
        <v>43</v>
      </c>
      <c r="R840" s="20" t="s">
        <v>43</v>
      </c>
      <c r="S840" s="16" t="s">
        <v>43</v>
      </c>
      <c r="T840" s="33">
        <v>255000</v>
      </c>
      <c r="U840" s="33">
        <v>255000</v>
      </c>
      <c r="V840" s="22">
        <f t="shared" si="100"/>
        <v>285600</v>
      </c>
      <c r="W840" s="23"/>
      <c r="X840" s="24">
        <v>2017</v>
      </c>
      <c r="Y840" s="24" t="s">
        <v>43</v>
      </c>
      <c r="Z840" s="18"/>
      <c r="AA840" s="18"/>
      <c r="AB840" s="18"/>
      <c r="AC840" s="35"/>
      <c r="AD840" s="18"/>
      <c r="AE840" s="18"/>
      <c r="AF840" s="18"/>
      <c r="AG840" s="18"/>
      <c r="AH840" s="18"/>
      <c r="AI840" s="18"/>
      <c r="AJ840" s="18"/>
      <c r="AK840" s="18"/>
      <c r="AL840" s="18"/>
      <c r="AM840" s="18"/>
    </row>
    <row r="841" spans="1:39" s="25" customFormat="1" ht="12.75" customHeight="1" x14ac:dyDescent="0.25">
      <c r="A841" s="18"/>
      <c r="B841" s="19" t="s">
        <v>1221</v>
      </c>
      <c r="C841" s="16" t="s">
        <v>31</v>
      </c>
      <c r="D841" s="16" t="s">
        <v>1276</v>
      </c>
      <c r="E841" s="16" t="s">
        <v>1277</v>
      </c>
      <c r="F841" s="16" t="s">
        <v>1277</v>
      </c>
      <c r="G841" s="16" t="s">
        <v>1278</v>
      </c>
      <c r="H841" s="20" t="s">
        <v>33</v>
      </c>
      <c r="I841" s="21">
        <v>100</v>
      </c>
      <c r="J841" s="16" t="s">
        <v>34</v>
      </c>
      <c r="K841" s="16" t="s">
        <v>202</v>
      </c>
      <c r="L841" s="16" t="s">
        <v>36</v>
      </c>
      <c r="M841" s="16" t="s">
        <v>37</v>
      </c>
      <c r="N841" s="16" t="s">
        <v>43</v>
      </c>
      <c r="O841" s="16" t="s">
        <v>1031</v>
      </c>
      <c r="P841" s="16" t="s">
        <v>1009</v>
      </c>
      <c r="Q841" s="20" t="s">
        <v>43</v>
      </c>
      <c r="R841" s="20" t="s">
        <v>43</v>
      </c>
      <c r="S841" s="16" t="s">
        <v>43</v>
      </c>
      <c r="T841" s="33">
        <v>1080000</v>
      </c>
      <c r="U841" s="33">
        <v>0</v>
      </c>
      <c r="V841" s="22">
        <f t="shared" si="100"/>
        <v>0</v>
      </c>
      <c r="W841" s="23"/>
      <c r="X841" s="24">
        <v>2017</v>
      </c>
      <c r="Y841" s="24" t="s">
        <v>43</v>
      </c>
      <c r="Z841" s="18"/>
      <c r="AA841" s="18"/>
      <c r="AB841" s="18"/>
      <c r="AC841" s="35"/>
      <c r="AD841" s="18"/>
      <c r="AE841" s="18"/>
      <c r="AF841" s="18"/>
      <c r="AG841" s="18"/>
      <c r="AH841" s="18"/>
      <c r="AI841" s="18"/>
      <c r="AJ841" s="18"/>
      <c r="AK841" s="18"/>
      <c r="AL841" s="18"/>
      <c r="AM841" s="18"/>
    </row>
    <row r="842" spans="1:39" s="25" customFormat="1" ht="12.75" customHeight="1" x14ac:dyDescent="0.25">
      <c r="A842" s="18"/>
      <c r="B842" s="19" t="s">
        <v>3521</v>
      </c>
      <c r="C842" s="16" t="s">
        <v>31</v>
      </c>
      <c r="D842" s="16" t="s">
        <v>1276</v>
      </c>
      <c r="E842" s="16" t="s">
        <v>1277</v>
      </c>
      <c r="F842" s="16" t="s">
        <v>1277</v>
      </c>
      <c r="G842" s="16" t="s">
        <v>1278</v>
      </c>
      <c r="H842" s="20" t="s">
        <v>33</v>
      </c>
      <c r="I842" s="21">
        <v>100</v>
      </c>
      <c r="J842" s="16" t="s">
        <v>34</v>
      </c>
      <c r="K842" s="16" t="s">
        <v>202</v>
      </c>
      <c r="L842" s="16" t="s">
        <v>36</v>
      </c>
      <c r="M842" s="16" t="s">
        <v>37</v>
      </c>
      <c r="N842" s="16" t="s">
        <v>43</v>
      </c>
      <c r="O842" s="16" t="s">
        <v>1031</v>
      </c>
      <c r="P842" s="16" t="s">
        <v>1009</v>
      </c>
      <c r="Q842" s="20" t="s">
        <v>43</v>
      </c>
      <c r="R842" s="20" t="s">
        <v>43</v>
      </c>
      <c r="S842" s="16" t="s">
        <v>43</v>
      </c>
      <c r="T842" s="33">
        <v>1080000</v>
      </c>
      <c r="U842" s="33">
        <v>0</v>
      </c>
      <c r="V842" s="22">
        <v>0</v>
      </c>
      <c r="W842" s="23"/>
      <c r="X842" s="24">
        <v>2017</v>
      </c>
      <c r="Y842" s="157" t="s">
        <v>3518</v>
      </c>
      <c r="Z842" s="18"/>
      <c r="AA842" s="18"/>
      <c r="AB842" s="18"/>
      <c r="AC842" s="35"/>
      <c r="AD842" s="18"/>
      <c r="AE842" s="18"/>
      <c r="AF842" s="18"/>
      <c r="AG842" s="18"/>
      <c r="AH842" s="18"/>
      <c r="AI842" s="18"/>
      <c r="AJ842" s="18"/>
      <c r="AK842" s="18"/>
      <c r="AL842" s="18"/>
      <c r="AM842" s="18"/>
    </row>
    <row r="843" spans="1:39" s="25" customFormat="1" ht="12.75" customHeight="1" x14ac:dyDescent="0.25">
      <c r="A843" s="18"/>
      <c r="B843" s="19" t="s">
        <v>1223</v>
      </c>
      <c r="C843" s="16" t="s">
        <v>31</v>
      </c>
      <c r="D843" s="16" t="s">
        <v>1276</v>
      </c>
      <c r="E843" s="16" t="s">
        <v>1277</v>
      </c>
      <c r="F843" s="16" t="s">
        <v>1277</v>
      </c>
      <c r="G843" s="16" t="s">
        <v>1279</v>
      </c>
      <c r="H843" s="20" t="s">
        <v>33</v>
      </c>
      <c r="I843" s="21">
        <v>100</v>
      </c>
      <c r="J843" s="16" t="s">
        <v>34</v>
      </c>
      <c r="K843" s="16" t="s">
        <v>202</v>
      </c>
      <c r="L843" s="16" t="s">
        <v>36</v>
      </c>
      <c r="M843" s="16" t="s">
        <v>37</v>
      </c>
      <c r="N843" s="16" t="s">
        <v>43</v>
      </c>
      <c r="O843" s="16" t="s">
        <v>1031</v>
      </c>
      <c r="P843" s="16" t="s">
        <v>1009</v>
      </c>
      <c r="Q843" s="20" t="s">
        <v>43</v>
      </c>
      <c r="R843" s="20" t="s">
        <v>43</v>
      </c>
      <c r="S843" s="16" t="s">
        <v>43</v>
      </c>
      <c r="T843" s="33">
        <v>3240000</v>
      </c>
      <c r="U843" s="33">
        <v>0</v>
      </c>
      <c r="V843" s="22">
        <f t="shared" si="100"/>
        <v>0</v>
      </c>
      <c r="W843" s="23"/>
      <c r="X843" s="24">
        <v>2017</v>
      </c>
      <c r="Y843" s="24" t="s">
        <v>43</v>
      </c>
      <c r="Z843" s="18"/>
      <c r="AA843" s="18"/>
      <c r="AB843" s="18"/>
      <c r="AC843" s="35"/>
      <c r="AD843" s="18"/>
      <c r="AE843" s="18"/>
      <c r="AF843" s="18"/>
      <c r="AG843" s="18"/>
      <c r="AH843" s="18"/>
      <c r="AI843" s="18"/>
      <c r="AJ843" s="18"/>
      <c r="AK843" s="18"/>
      <c r="AL843" s="18"/>
      <c r="AM843" s="18"/>
    </row>
    <row r="844" spans="1:39" s="25" customFormat="1" ht="12.75" customHeight="1" x14ac:dyDescent="0.25">
      <c r="A844" s="18"/>
      <c r="B844" s="19" t="s">
        <v>3508</v>
      </c>
      <c r="C844" s="16" t="s">
        <v>31</v>
      </c>
      <c r="D844" s="16" t="s">
        <v>1276</v>
      </c>
      <c r="E844" s="16" t="s">
        <v>1277</v>
      </c>
      <c r="F844" s="16" t="s">
        <v>1277</v>
      </c>
      <c r="G844" s="16" t="s">
        <v>1279</v>
      </c>
      <c r="H844" s="20" t="s">
        <v>33</v>
      </c>
      <c r="I844" s="21">
        <v>100</v>
      </c>
      <c r="J844" s="16" t="s">
        <v>34</v>
      </c>
      <c r="K844" s="16" t="s">
        <v>202</v>
      </c>
      <c r="L844" s="16" t="s">
        <v>36</v>
      </c>
      <c r="M844" s="16" t="s">
        <v>37</v>
      </c>
      <c r="N844" s="16" t="s">
        <v>43</v>
      </c>
      <c r="O844" s="16" t="s">
        <v>1031</v>
      </c>
      <c r="P844" s="16" t="s">
        <v>1009</v>
      </c>
      <c r="Q844" s="20" t="s">
        <v>43</v>
      </c>
      <c r="R844" s="20" t="s">
        <v>43</v>
      </c>
      <c r="S844" s="16" t="s">
        <v>43</v>
      </c>
      <c r="T844" s="33">
        <v>3240000</v>
      </c>
      <c r="U844" s="33">
        <v>0</v>
      </c>
      <c r="V844" s="22">
        <v>0</v>
      </c>
      <c r="W844" s="23"/>
      <c r="X844" s="24">
        <v>2017</v>
      </c>
      <c r="Y844" s="157" t="s">
        <v>3518</v>
      </c>
      <c r="Z844" s="18"/>
      <c r="AA844" s="18"/>
      <c r="AB844" s="18"/>
      <c r="AC844" s="35"/>
      <c r="AD844" s="18"/>
      <c r="AE844" s="18"/>
      <c r="AF844" s="18"/>
      <c r="AG844" s="18"/>
      <c r="AH844" s="18"/>
      <c r="AI844" s="18"/>
      <c r="AJ844" s="18"/>
      <c r="AK844" s="18"/>
      <c r="AL844" s="18"/>
      <c r="AM844" s="18"/>
    </row>
    <row r="845" spans="1:39" s="25" customFormat="1" ht="12.75" customHeight="1" x14ac:dyDescent="0.25">
      <c r="A845" s="18"/>
      <c r="B845" s="19" t="s">
        <v>3520</v>
      </c>
      <c r="C845" s="16" t="s">
        <v>31</v>
      </c>
      <c r="D845" s="16" t="s">
        <v>1276</v>
      </c>
      <c r="E845" s="16" t="s">
        <v>1277</v>
      </c>
      <c r="F845" s="16" t="s">
        <v>1277</v>
      </c>
      <c r="G845" s="16" t="s">
        <v>1279</v>
      </c>
      <c r="H845" s="20" t="s">
        <v>33</v>
      </c>
      <c r="I845" s="21">
        <v>100</v>
      </c>
      <c r="J845" s="16" t="s">
        <v>34</v>
      </c>
      <c r="K845" s="16" t="s">
        <v>202</v>
      </c>
      <c r="L845" s="16" t="s">
        <v>36</v>
      </c>
      <c r="M845" s="16" t="s">
        <v>37</v>
      </c>
      <c r="N845" s="16" t="s">
        <v>43</v>
      </c>
      <c r="O845" s="16" t="s">
        <v>1031</v>
      </c>
      <c r="P845" s="16" t="s">
        <v>1009</v>
      </c>
      <c r="Q845" s="20" t="s">
        <v>43</v>
      </c>
      <c r="R845" s="20" t="s">
        <v>43</v>
      </c>
      <c r="S845" s="16" t="s">
        <v>43</v>
      </c>
      <c r="T845" s="33">
        <v>3240000</v>
      </c>
      <c r="U845" s="33">
        <v>0</v>
      </c>
      <c r="V845" s="22">
        <v>0</v>
      </c>
      <c r="W845" s="23"/>
      <c r="X845" s="24">
        <v>2017</v>
      </c>
      <c r="Y845" s="24" t="s">
        <v>43</v>
      </c>
      <c r="Z845" s="18"/>
      <c r="AA845" s="18"/>
      <c r="AB845" s="18"/>
      <c r="AC845" s="35"/>
      <c r="AD845" s="18"/>
      <c r="AE845" s="18"/>
      <c r="AF845" s="18"/>
      <c r="AG845" s="18"/>
      <c r="AH845" s="18"/>
      <c r="AI845" s="18"/>
      <c r="AJ845" s="18"/>
      <c r="AK845" s="18"/>
      <c r="AL845" s="18"/>
      <c r="AM845" s="18"/>
    </row>
    <row r="846" spans="1:39" s="25" customFormat="1" ht="12.75" customHeight="1" x14ac:dyDescent="0.25">
      <c r="A846" s="159"/>
      <c r="B846" s="161" t="s">
        <v>3522</v>
      </c>
      <c r="C846" s="160" t="s">
        <v>31</v>
      </c>
      <c r="D846" s="160" t="s">
        <v>1276</v>
      </c>
      <c r="E846" s="160" t="s">
        <v>1277</v>
      </c>
      <c r="F846" s="160" t="s">
        <v>1277</v>
      </c>
      <c r="G846" s="160" t="s">
        <v>3523</v>
      </c>
      <c r="H846" s="162" t="s">
        <v>33</v>
      </c>
      <c r="I846" s="163">
        <v>100</v>
      </c>
      <c r="J846" s="160" t="s">
        <v>34</v>
      </c>
      <c r="K846" s="160" t="s">
        <v>202</v>
      </c>
      <c r="L846" s="160" t="s">
        <v>36</v>
      </c>
      <c r="M846" s="160" t="s">
        <v>37</v>
      </c>
      <c r="N846" s="160" t="s">
        <v>43</v>
      </c>
      <c r="O846" s="160" t="s">
        <v>1031</v>
      </c>
      <c r="P846" s="160" t="s">
        <v>1009</v>
      </c>
      <c r="Q846" s="162" t="s">
        <v>43</v>
      </c>
      <c r="R846" s="162"/>
      <c r="S846" s="160"/>
      <c r="T846" s="167">
        <v>321000</v>
      </c>
      <c r="U846" s="167">
        <v>0</v>
      </c>
      <c r="V846" s="164">
        <v>0</v>
      </c>
      <c r="W846" s="165"/>
      <c r="X846" s="166">
        <v>2017</v>
      </c>
      <c r="Y846" s="166"/>
      <c r="Z846" s="159"/>
      <c r="AA846" s="159"/>
      <c r="AB846" s="159"/>
      <c r="AC846" s="168"/>
      <c r="AD846" s="159"/>
      <c r="AE846" s="159"/>
      <c r="AF846" s="159"/>
      <c r="AG846" s="159"/>
      <c r="AH846" s="159"/>
      <c r="AI846" s="159"/>
      <c r="AJ846" s="159"/>
      <c r="AK846" s="159"/>
      <c r="AL846" s="159"/>
      <c r="AM846" s="159"/>
    </row>
    <row r="847" spans="1:39" s="25" customFormat="1" ht="12.75" customHeight="1" x14ac:dyDescent="0.25">
      <c r="A847" s="159"/>
      <c r="B847" s="161" t="s">
        <v>3524</v>
      </c>
      <c r="C847" s="160" t="s">
        <v>31</v>
      </c>
      <c r="D847" s="160" t="s">
        <v>1276</v>
      </c>
      <c r="E847" s="160" t="s">
        <v>1277</v>
      </c>
      <c r="F847" s="160" t="s">
        <v>1277</v>
      </c>
      <c r="G847" s="160" t="s">
        <v>3523</v>
      </c>
      <c r="H847" s="162" t="s">
        <v>33</v>
      </c>
      <c r="I847" s="163">
        <v>100</v>
      </c>
      <c r="J847" s="160" t="s">
        <v>34</v>
      </c>
      <c r="K847" s="160" t="s">
        <v>202</v>
      </c>
      <c r="L847" s="160" t="s">
        <v>36</v>
      </c>
      <c r="M847" s="160" t="s">
        <v>37</v>
      </c>
      <c r="N847" s="160" t="s">
        <v>43</v>
      </c>
      <c r="O847" s="160" t="s">
        <v>1031</v>
      </c>
      <c r="P847" s="160" t="s">
        <v>1009</v>
      </c>
      <c r="Q847" s="162" t="s">
        <v>43</v>
      </c>
      <c r="R847" s="162"/>
      <c r="S847" s="160"/>
      <c r="T847" s="167">
        <v>321000</v>
      </c>
      <c r="U847" s="167">
        <v>0</v>
      </c>
      <c r="V847" s="164">
        <v>0</v>
      </c>
      <c r="W847" s="165"/>
      <c r="X847" s="166">
        <v>2017</v>
      </c>
      <c r="Y847" s="157" t="s">
        <v>3518</v>
      </c>
      <c r="Z847" s="159"/>
      <c r="AA847" s="159"/>
      <c r="AB847" s="159"/>
      <c r="AC847" s="168"/>
      <c r="AD847" s="159"/>
      <c r="AE847" s="159"/>
      <c r="AF847" s="159"/>
      <c r="AG847" s="159"/>
      <c r="AH847" s="159"/>
      <c r="AI847" s="159"/>
      <c r="AJ847" s="159"/>
      <c r="AK847" s="159"/>
      <c r="AL847" s="159"/>
      <c r="AM847" s="159"/>
    </row>
    <row r="848" spans="1:39" s="25" customFormat="1" ht="12.75" customHeight="1" x14ac:dyDescent="0.25">
      <c r="A848" s="18"/>
      <c r="B848" s="19" t="s">
        <v>1228</v>
      </c>
      <c r="C848" s="16" t="s">
        <v>31</v>
      </c>
      <c r="D848" s="16" t="s">
        <v>1276</v>
      </c>
      <c r="E848" s="16" t="s">
        <v>1277</v>
      </c>
      <c r="F848" s="16" t="s">
        <v>1277</v>
      </c>
      <c r="G848" s="17" t="s">
        <v>2431</v>
      </c>
      <c r="H848" s="20" t="s">
        <v>33</v>
      </c>
      <c r="I848" s="21">
        <v>100</v>
      </c>
      <c r="J848" s="16" t="s">
        <v>34</v>
      </c>
      <c r="K848" s="16" t="s">
        <v>202</v>
      </c>
      <c r="L848" s="16" t="s">
        <v>36</v>
      </c>
      <c r="M848" s="16" t="s">
        <v>37</v>
      </c>
      <c r="N848" s="16" t="s">
        <v>43</v>
      </c>
      <c r="O848" s="16" t="s">
        <v>1031</v>
      </c>
      <c r="P848" s="16" t="s">
        <v>1009</v>
      </c>
      <c r="Q848" s="20" t="s">
        <v>43</v>
      </c>
      <c r="R848" s="20"/>
      <c r="S848" s="16"/>
      <c r="T848" s="33">
        <v>2000000</v>
      </c>
      <c r="U848" s="33">
        <v>0</v>
      </c>
      <c r="V848" s="22">
        <f t="shared" ref="V848:V851" si="101">U848*1.12</f>
        <v>0</v>
      </c>
      <c r="W848" s="27"/>
      <c r="X848" s="24">
        <v>2017</v>
      </c>
      <c r="Y848" s="24"/>
      <c r="Z848" s="18"/>
      <c r="AA848" s="18"/>
      <c r="AB848" s="18"/>
      <c r="AC848" s="35"/>
      <c r="AD848" s="18"/>
      <c r="AE848" s="18"/>
      <c r="AF848" s="18"/>
      <c r="AG848" s="18"/>
      <c r="AH848" s="18"/>
      <c r="AI848" s="18"/>
      <c r="AJ848" s="18"/>
      <c r="AK848" s="18"/>
      <c r="AL848" s="18"/>
      <c r="AM848" s="18"/>
    </row>
    <row r="849" spans="1:39" s="25" customFormat="1" ht="12.75" customHeight="1" x14ac:dyDescent="0.25">
      <c r="A849" s="18"/>
      <c r="B849" s="19" t="s">
        <v>3506</v>
      </c>
      <c r="C849" s="16" t="s">
        <v>31</v>
      </c>
      <c r="D849" s="16" t="s">
        <v>1276</v>
      </c>
      <c r="E849" s="16" t="s">
        <v>1277</v>
      </c>
      <c r="F849" s="16" t="s">
        <v>1277</v>
      </c>
      <c r="G849" s="17" t="s">
        <v>2431</v>
      </c>
      <c r="H849" s="20" t="s">
        <v>33</v>
      </c>
      <c r="I849" s="21">
        <v>100</v>
      </c>
      <c r="J849" s="16" t="s">
        <v>34</v>
      </c>
      <c r="K849" s="16" t="s">
        <v>202</v>
      </c>
      <c r="L849" s="16" t="s">
        <v>36</v>
      </c>
      <c r="M849" s="16" t="s">
        <v>37</v>
      </c>
      <c r="N849" s="16" t="s">
        <v>43</v>
      </c>
      <c r="O849" s="16" t="s">
        <v>1031</v>
      </c>
      <c r="P849" s="16" t="s">
        <v>1009</v>
      </c>
      <c r="Q849" s="20" t="s">
        <v>43</v>
      </c>
      <c r="R849" s="20"/>
      <c r="S849" s="16"/>
      <c r="T849" s="33">
        <v>2000000</v>
      </c>
      <c r="U849" s="33">
        <v>0</v>
      </c>
      <c r="V849" s="22">
        <v>0</v>
      </c>
      <c r="W849" s="27"/>
      <c r="X849" s="24">
        <v>2017</v>
      </c>
      <c r="Y849" s="24"/>
      <c r="Z849" s="18"/>
      <c r="AA849" s="18"/>
      <c r="AB849" s="18"/>
      <c r="AC849" s="35"/>
      <c r="AD849" s="18"/>
      <c r="AE849" s="18"/>
      <c r="AF849" s="18"/>
      <c r="AG849" s="18"/>
      <c r="AH849" s="18"/>
      <c r="AI849" s="18"/>
      <c r="AJ849" s="18"/>
      <c r="AK849" s="18"/>
      <c r="AL849" s="18"/>
      <c r="AM849" s="18"/>
    </row>
    <row r="850" spans="1:39" s="25" customFormat="1" ht="12.75" customHeight="1" x14ac:dyDescent="0.25">
      <c r="A850" s="18" t="s">
        <v>3525</v>
      </c>
      <c r="B850" s="19" t="s">
        <v>3519</v>
      </c>
      <c r="C850" s="16" t="s">
        <v>31</v>
      </c>
      <c r="D850" s="16" t="s">
        <v>1276</v>
      </c>
      <c r="E850" s="16" t="s">
        <v>1277</v>
      </c>
      <c r="F850" s="16" t="s">
        <v>1277</v>
      </c>
      <c r="G850" s="17" t="s">
        <v>2431</v>
      </c>
      <c r="H850" s="20" t="s">
        <v>33</v>
      </c>
      <c r="I850" s="21">
        <v>100</v>
      </c>
      <c r="J850" s="16" t="s">
        <v>34</v>
      </c>
      <c r="K850" s="16" t="s">
        <v>202</v>
      </c>
      <c r="L850" s="16" t="s">
        <v>36</v>
      </c>
      <c r="M850" s="16" t="s">
        <v>37</v>
      </c>
      <c r="N850" s="16" t="s">
        <v>43</v>
      </c>
      <c r="O850" s="16" t="s">
        <v>1031</v>
      </c>
      <c r="P850" s="16" t="s">
        <v>1009</v>
      </c>
      <c r="Q850" s="20" t="s">
        <v>43</v>
      </c>
      <c r="R850" s="20"/>
      <c r="S850" s="16"/>
      <c r="T850" s="33">
        <v>2000000</v>
      </c>
      <c r="U850" s="33">
        <v>0</v>
      </c>
      <c r="V850" s="22">
        <v>0</v>
      </c>
      <c r="W850" s="27"/>
      <c r="X850" s="24">
        <v>2017</v>
      </c>
      <c r="Y850" s="157" t="s">
        <v>3518</v>
      </c>
      <c r="Z850" s="18"/>
      <c r="AA850" s="18"/>
      <c r="AB850" s="18"/>
      <c r="AC850" s="35"/>
      <c r="AD850" s="18"/>
      <c r="AE850" s="18"/>
      <c r="AF850" s="18"/>
      <c r="AG850" s="18"/>
      <c r="AH850" s="18"/>
      <c r="AI850" s="18"/>
      <c r="AJ850" s="18"/>
      <c r="AK850" s="18"/>
      <c r="AL850" s="18"/>
      <c r="AM850" s="18"/>
    </row>
    <row r="851" spans="1:39" s="25" customFormat="1" ht="12.75" customHeight="1" x14ac:dyDescent="0.25">
      <c r="A851" s="18"/>
      <c r="B851" s="19" t="s">
        <v>1231</v>
      </c>
      <c r="C851" s="16" t="s">
        <v>31</v>
      </c>
      <c r="D851" s="16" t="s">
        <v>1276</v>
      </c>
      <c r="E851" s="16" t="s">
        <v>1277</v>
      </c>
      <c r="F851" s="16" t="s">
        <v>1277</v>
      </c>
      <c r="G851" s="26" t="s">
        <v>2461</v>
      </c>
      <c r="H851" s="20" t="s">
        <v>33</v>
      </c>
      <c r="I851" s="21">
        <v>100</v>
      </c>
      <c r="J851" s="16" t="s">
        <v>34</v>
      </c>
      <c r="K851" s="16" t="s">
        <v>202</v>
      </c>
      <c r="L851" s="16" t="s">
        <v>36</v>
      </c>
      <c r="M851" s="16" t="s">
        <v>37</v>
      </c>
      <c r="N851" s="16" t="s">
        <v>43</v>
      </c>
      <c r="O851" s="16" t="s">
        <v>1031</v>
      </c>
      <c r="P851" s="16" t="s">
        <v>1009</v>
      </c>
      <c r="Q851" s="20" t="s">
        <v>43</v>
      </c>
      <c r="R851" s="20"/>
      <c r="S851" s="16"/>
      <c r="T851" s="33">
        <v>1800000</v>
      </c>
      <c r="U851" s="33">
        <v>0</v>
      </c>
      <c r="V851" s="22">
        <f t="shared" si="101"/>
        <v>0</v>
      </c>
      <c r="W851" s="27"/>
      <c r="X851" s="24">
        <v>2017</v>
      </c>
      <c r="Y851" s="24"/>
      <c r="Z851" s="18"/>
      <c r="AA851" s="18"/>
      <c r="AB851" s="34"/>
      <c r="AC851" s="35"/>
      <c r="AD851" s="18"/>
      <c r="AE851" s="18"/>
      <c r="AF851" s="18"/>
      <c r="AG851" s="18"/>
      <c r="AH851" s="18"/>
      <c r="AI851" s="18"/>
      <c r="AJ851" s="18"/>
      <c r="AK851" s="18"/>
      <c r="AL851" s="18"/>
      <c r="AM851" s="18"/>
    </row>
    <row r="852" spans="1:39" s="25" customFormat="1" ht="12.75" customHeight="1" x14ac:dyDescent="0.25">
      <c r="A852" s="18"/>
      <c r="B852" s="19" t="s">
        <v>3517</v>
      </c>
      <c r="C852" s="16" t="s">
        <v>31</v>
      </c>
      <c r="D852" s="16" t="s">
        <v>1276</v>
      </c>
      <c r="E852" s="16" t="s">
        <v>1277</v>
      </c>
      <c r="F852" s="16" t="s">
        <v>1277</v>
      </c>
      <c r="G852" s="26" t="s">
        <v>2461</v>
      </c>
      <c r="H852" s="20" t="s">
        <v>33</v>
      </c>
      <c r="I852" s="21">
        <v>100</v>
      </c>
      <c r="J852" s="16" t="s">
        <v>34</v>
      </c>
      <c r="K852" s="16" t="s">
        <v>202</v>
      </c>
      <c r="L852" s="16" t="s">
        <v>36</v>
      </c>
      <c r="M852" s="16" t="s">
        <v>37</v>
      </c>
      <c r="N852" s="16" t="s">
        <v>43</v>
      </c>
      <c r="O852" s="16" t="s">
        <v>1031</v>
      </c>
      <c r="P852" s="16" t="s">
        <v>1009</v>
      </c>
      <c r="Q852" s="20" t="s">
        <v>43</v>
      </c>
      <c r="R852" s="20"/>
      <c r="S852" s="16"/>
      <c r="T852" s="33">
        <v>1800000</v>
      </c>
      <c r="U852" s="33">
        <v>0</v>
      </c>
      <c r="V852" s="22">
        <f t="shared" ref="V852" si="102">U852*1.12</f>
        <v>0</v>
      </c>
      <c r="W852" s="27"/>
      <c r="X852" s="24">
        <v>2017</v>
      </c>
      <c r="Y852" s="157" t="s">
        <v>3518</v>
      </c>
      <c r="Z852" s="18"/>
      <c r="AA852" s="18"/>
      <c r="AB852" s="34"/>
      <c r="AC852" s="35"/>
      <c r="AD852" s="18"/>
      <c r="AE852" s="18"/>
      <c r="AF852" s="18"/>
      <c r="AG852" s="18"/>
      <c r="AH852" s="18"/>
      <c r="AI852" s="18"/>
      <c r="AJ852" s="18"/>
      <c r="AK852" s="18"/>
      <c r="AL852" s="18"/>
      <c r="AM852" s="18"/>
    </row>
    <row r="853" spans="1:39" s="25" customFormat="1" ht="12.75" customHeight="1" x14ac:dyDescent="0.25">
      <c r="A853" s="18"/>
      <c r="B853" s="19" t="s">
        <v>1235</v>
      </c>
      <c r="C853" s="16" t="s">
        <v>31</v>
      </c>
      <c r="D853" s="16" t="s">
        <v>1276</v>
      </c>
      <c r="E853" s="26" t="s">
        <v>2482</v>
      </c>
      <c r="F853" s="26" t="s">
        <v>1277</v>
      </c>
      <c r="G853" s="26" t="s">
        <v>2462</v>
      </c>
      <c r="H853" s="20" t="s">
        <v>33</v>
      </c>
      <c r="I853" s="21">
        <v>100</v>
      </c>
      <c r="J853" s="16" t="s">
        <v>34</v>
      </c>
      <c r="K853" s="16" t="s">
        <v>202</v>
      </c>
      <c r="L853" s="16" t="s">
        <v>36</v>
      </c>
      <c r="M853" s="16" t="s">
        <v>37</v>
      </c>
      <c r="N853" s="16" t="s">
        <v>43</v>
      </c>
      <c r="O853" s="16" t="s">
        <v>1031</v>
      </c>
      <c r="P853" s="16" t="s">
        <v>1009</v>
      </c>
      <c r="Q853" s="20" t="s">
        <v>43</v>
      </c>
      <c r="R853" s="20"/>
      <c r="S853" s="16"/>
      <c r="T853" s="33">
        <v>4000000</v>
      </c>
      <c r="U853" s="33">
        <v>0</v>
      </c>
      <c r="V853" s="22">
        <f t="shared" ref="V853" si="103">U853*1.12</f>
        <v>0</v>
      </c>
      <c r="W853" s="27"/>
      <c r="X853" s="24">
        <v>2017</v>
      </c>
      <c r="Y853" s="24"/>
      <c r="Z853" s="18"/>
      <c r="AA853" s="18"/>
      <c r="AB853" s="34"/>
      <c r="AC853" s="35"/>
      <c r="AD853" s="18"/>
      <c r="AE853" s="18"/>
      <c r="AF853" s="18"/>
      <c r="AG853" s="18"/>
      <c r="AH853" s="18"/>
      <c r="AI853" s="18"/>
      <c r="AJ853" s="18"/>
      <c r="AK853" s="18"/>
      <c r="AL853" s="18"/>
      <c r="AM853" s="18"/>
    </row>
    <row r="854" spans="1:39" s="25" customFormat="1" ht="12.75" customHeight="1" x14ac:dyDescent="0.25">
      <c r="A854" s="18"/>
      <c r="B854" s="19" t="s">
        <v>3507</v>
      </c>
      <c r="C854" s="16" t="s">
        <v>31</v>
      </c>
      <c r="D854" s="16" t="s">
        <v>1276</v>
      </c>
      <c r="E854" s="26" t="s">
        <v>2482</v>
      </c>
      <c r="F854" s="26" t="s">
        <v>1277</v>
      </c>
      <c r="G854" s="26" t="s">
        <v>2462</v>
      </c>
      <c r="H854" s="20" t="s">
        <v>33</v>
      </c>
      <c r="I854" s="21">
        <v>100</v>
      </c>
      <c r="J854" s="16" t="s">
        <v>34</v>
      </c>
      <c r="K854" s="16" t="s">
        <v>202</v>
      </c>
      <c r="L854" s="16" t="s">
        <v>36</v>
      </c>
      <c r="M854" s="16" t="s">
        <v>37</v>
      </c>
      <c r="N854" s="16" t="s">
        <v>43</v>
      </c>
      <c r="O854" s="16" t="s">
        <v>1031</v>
      </c>
      <c r="P854" s="16" t="s">
        <v>1009</v>
      </c>
      <c r="Q854" s="20" t="s">
        <v>43</v>
      </c>
      <c r="R854" s="20"/>
      <c r="S854" s="16"/>
      <c r="T854" s="33">
        <v>4000000</v>
      </c>
      <c r="U854" s="33">
        <v>0</v>
      </c>
      <c r="V854" s="22">
        <f t="shared" ref="V854" si="104">U854*1.12</f>
        <v>0</v>
      </c>
      <c r="W854" s="27"/>
      <c r="X854" s="24">
        <v>2017</v>
      </c>
      <c r="Y854" s="24"/>
      <c r="Z854" s="18"/>
      <c r="AA854" s="18"/>
      <c r="AB854" s="34"/>
      <c r="AC854" s="35"/>
      <c r="AD854" s="18"/>
      <c r="AE854" s="18"/>
      <c r="AF854" s="18"/>
      <c r="AG854" s="18"/>
      <c r="AH854" s="18"/>
      <c r="AI854" s="18"/>
      <c r="AJ854" s="18"/>
      <c r="AK854" s="18"/>
      <c r="AL854" s="18"/>
      <c r="AM854" s="18"/>
    </row>
    <row r="855" spans="1:39" s="25" customFormat="1" ht="12.75" customHeight="1" x14ac:dyDescent="0.25">
      <c r="A855" s="18"/>
      <c r="B855" s="19" t="s">
        <v>3515</v>
      </c>
      <c r="C855" s="16" t="s">
        <v>31</v>
      </c>
      <c r="D855" s="16" t="s">
        <v>1276</v>
      </c>
      <c r="E855" s="26" t="s">
        <v>2482</v>
      </c>
      <c r="F855" s="26" t="s">
        <v>1277</v>
      </c>
      <c r="G855" s="26" t="s">
        <v>3516</v>
      </c>
      <c r="H855" s="63" t="s">
        <v>3513</v>
      </c>
      <c r="I855" s="21">
        <v>100</v>
      </c>
      <c r="J855" s="16" t="s">
        <v>34</v>
      </c>
      <c r="K855" s="16" t="s">
        <v>202</v>
      </c>
      <c r="L855" s="16" t="s">
        <v>36</v>
      </c>
      <c r="M855" s="16" t="s">
        <v>37</v>
      </c>
      <c r="N855" s="16" t="s">
        <v>43</v>
      </c>
      <c r="O855" s="16" t="s">
        <v>1031</v>
      </c>
      <c r="P855" s="16" t="s">
        <v>1009</v>
      </c>
      <c r="Q855" s="20" t="s">
        <v>43</v>
      </c>
      <c r="R855" s="20"/>
      <c r="S855" s="16"/>
      <c r="T855" s="33">
        <v>4000000</v>
      </c>
      <c r="U855" s="33">
        <v>8419000</v>
      </c>
      <c r="V855" s="22">
        <f t="shared" ref="V855" si="105">U855*1.12</f>
        <v>9429280</v>
      </c>
      <c r="W855" s="27"/>
      <c r="X855" s="24">
        <v>2017</v>
      </c>
      <c r="Y855" s="24"/>
      <c r="Z855" s="18"/>
      <c r="AA855" s="18"/>
      <c r="AB855" s="34"/>
      <c r="AC855" s="35"/>
      <c r="AD855" s="18"/>
      <c r="AE855" s="18"/>
      <c r="AF855" s="18"/>
      <c r="AG855" s="18"/>
      <c r="AH855" s="18"/>
      <c r="AI855" s="18"/>
      <c r="AJ855" s="18"/>
      <c r="AK855" s="18"/>
      <c r="AL855" s="18"/>
      <c r="AM855" s="18"/>
    </row>
    <row r="856" spans="1:39" s="25" customFormat="1" ht="12.75" customHeight="1" x14ac:dyDescent="0.25">
      <c r="A856" s="18"/>
      <c r="B856" s="19" t="s">
        <v>1239</v>
      </c>
      <c r="C856" s="16" t="s">
        <v>31</v>
      </c>
      <c r="D856" s="16" t="s">
        <v>1266</v>
      </c>
      <c r="E856" s="16" t="s">
        <v>1267</v>
      </c>
      <c r="F856" s="16" t="s">
        <v>1267</v>
      </c>
      <c r="G856" s="16" t="s">
        <v>1280</v>
      </c>
      <c r="H856" s="20" t="s">
        <v>33</v>
      </c>
      <c r="I856" s="21">
        <v>100</v>
      </c>
      <c r="J856" s="16" t="s">
        <v>34</v>
      </c>
      <c r="K856" s="16" t="s">
        <v>44</v>
      </c>
      <c r="L856" s="16" t="s">
        <v>1268</v>
      </c>
      <c r="M856" s="16" t="s">
        <v>37</v>
      </c>
      <c r="N856" s="16" t="s">
        <v>43</v>
      </c>
      <c r="O856" s="16" t="s">
        <v>1269</v>
      </c>
      <c r="P856" s="16" t="s">
        <v>1230</v>
      </c>
      <c r="Q856" s="20" t="s">
        <v>43</v>
      </c>
      <c r="R856" s="20" t="s">
        <v>43</v>
      </c>
      <c r="S856" s="16" t="s">
        <v>43</v>
      </c>
      <c r="T856" s="33">
        <v>16414</v>
      </c>
      <c r="U856" s="33">
        <v>16414</v>
      </c>
      <c r="V856" s="22">
        <f t="shared" si="100"/>
        <v>18383.68</v>
      </c>
      <c r="W856" s="23"/>
      <c r="X856" s="24">
        <v>2017</v>
      </c>
      <c r="Y856" s="24" t="s">
        <v>43</v>
      </c>
      <c r="Z856" s="18"/>
      <c r="AA856" s="18"/>
      <c r="AB856" s="18"/>
      <c r="AC856" s="35"/>
      <c r="AD856" s="18"/>
      <c r="AE856" s="18"/>
      <c r="AF856" s="18"/>
      <c r="AG856" s="18"/>
      <c r="AH856" s="18"/>
      <c r="AI856" s="18"/>
      <c r="AJ856" s="18"/>
      <c r="AK856" s="18"/>
      <c r="AL856" s="18"/>
      <c r="AM856" s="18"/>
    </row>
    <row r="857" spans="1:39" s="25" customFormat="1" ht="12.75" customHeight="1" x14ac:dyDescent="0.25">
      <c r="A857" s="18"/>
      <c r="B857" s="19" t="s">
        <v>1240</v>
      </c>
      <c r="C857" s="16" t="s">
        <v>31</v>
      </c>
      <c r="D857" s="16" t="s">
        <v>1281</v>
      </c>
      <c r="E857" s="16" t="s">
        <v>1282</v>
      </c>
      <c r="F857" s="16" t="s">
        <v>1282</v>
      </c>
      <c r="G857" s="16" t="s">
        <v>1283</v>
      </c>
      <c r="H857" s="63" t="s">
        <v>844</v>
      </c>
      <c r="I857" s="21">
        <v>100</v>
      </c>
      <c r="J857" s="16" t="s">
        <v>34</v>
      </c>
      <c r="K857" s="16" t="s">
        <v>44</v>
      </c>
      <c r="L857" s="16" t="s">
        <v>1284</v>
      </c>
      <c r="M857" s="16" t="s">
        <v>37</v>
      </c>
      <c r="N857" s="16" t="s">
        <v>43</v>
      </c>
      <c r="O857" s="16" t="s">
        <v>1285</v>
      </c>
      <c r="P857" s="16" t="s">
        <v>1230</v>
      </c>
      <c r="Q857" s="20" t="s">
        <v>43</v>
      </c>
      <c r="R857" s="20" t="s">
        <v>43</v>
      </c>
      <c r="S857" s="16" t="s">
        <v>43</v>
      </c>
      <c r="T857" s="33">
        <v>3094798.8</v>
      </c>
      <c r="U857" s="33">
        <v>3094798.8</v>
      </c>
      <c r="V857" s="22">
        <f t="shared" ref="V857:V863" si="106">U857*1.12</f>
        <v>3466174.656</v>
      </c>
      <c r="W857" s="27"/>
      <c r="X857" s="24">
        <v>2017</v>
      </c>
      <c r="Y857" s="24" t="s">
        <v>43</v>
      </c>
      <c r="Z857" s="18"/>
      <c r="AA857" s="18"/>
      <c r="AB857" s="18"/>
      <c r="AC857" s="35"/>
      <c r="AD857" s="18"/>
      <c r="AE857" s="18"/>
      <c r="AF857" s="18"/>
      <c r="AG857" s="18"/>
      <c r="AH857" s="18"/>
      <c r="AI857" s="18"/>
      <c r="AJ857" s="18"/>
      <c r="AK857" s="18"/>
      <c r="AL857" s="18"/>
      <c r="AM857" s="18"/>
    </row>
    <row r="858" spans="1:39" s="25" customFormat="1" ht="12.75" customHeight="1" x14ac:dyDescent="0.25">
      <c r="A858" s="18"/>
      <c r="B858" s="19" t="s">
        <v>1244</v>
      </c>
      <c r="C858" s="16" t="s">
        <v>31</v>
      </c>
      <c r="D858" s="16" t="s">
        <v>1266</v>
      </c>
      <c r="E858" s="16" t="s">
        <v>1267</v>
      </c>
      <c r="F858" s="16" t="s">
        <v>1267</v>
      </c>
      <c r="G858" s="17" t="s">
        <v>2432</v>
      </c>
      <c r="H858" s="20" t="s">
        <v>33</v>
      </c>
      <c r="I858" s="21">
        <v>100</v>
      </c>
      <c r="J858" s="16" t="s">
        <v>34</v>
      </c>
      <c r="K858" s="16" t="s">
        <v>44</v>
      </c>
      <c r="L858" s="16" t="s">
        <v>1268</v>
      </c>
      <c r="M858" s="16" t="s">
        <v>37</v>
      </c>
      <c r="N858" s="16" t="s">
        <v>43</v>
      </c>
      <c r="O858" s="16" t="s">
        <v>1269</v>
      </c>
      <c r="P858" s="16" t="s">
        <v>1230</v>
      </c>
      <c r="Q858" s="20" t="s">
        <v>43</v>
      </c>
      <c r="R858" s="20" t="s">
        <v>43</v>
      </c>
      <c r="S858" s="16" t="s">
        <v>43</v>
      </c>
      <c r="T858" s="33">
        <v>5820475</v>
      </c>
      <c r="U858" s="33">
        <v>5820475</v>
      </c>
      <c r="V858" s="22">
        <f t="shared" si="106"/>
        <v>6518932.0000000009</v>
      </c>
      <c r="W858" s="27"/>
      <c r="X858" s="24">
        <v>2017</v>
      </c>
      <c r="Y858" s="24" t="s">
        <v>43</v>
      </c>
      <c r="Z858" s="18"/>
      <c r="AA858" s="18"/>
      <c r="AB858" s="18"/>
      <c r="AC858" s="35"/>
      <c r="AD858" s="18"/>
      <c r="AE858" s="18"/>
      <c r="AF858" s="18"/>
      <c r="AG858" s="18"/>
      <c r="AH858" s="18"/>
      <c r="AI858" s="18"/>
      <c r="AJ858" s="18"/>
      <c r="AK858" s="18"/>
      <c r="AL858" s="18"/>
      <c r="AM858" s="18"/>
    </row>
    <row r="859" spans="1:39" s="25" customFormat="1" ht="12.75" customHeight="1" x14ac:dyDescent="0.25">
      <c r="A859" s="18"/>
      <c r="B859" s="19" t="s">
        <v>1248</v>
      </c>
      <c r="C859" s="16" t="s">
        <v>31</v>
      </c>
      <c r="D859" s="16" t="s">
        <v>1266</v>
      </c>
      <c r="E859" s="16" t="s">
        <v>1267</v>
      </c>
      <c r="F859" s="16" t="s">
        <v>1267</v>
      </c>
      <c r="G859" s="16" t="s">
        <v>1286</v>
      </c>
      <c r="H859" s="20" t="s">
        <v>33</v>
      </c>
      <c r="I859" s="21">
        <v>100</v>
      </c>
      <c r="J859" s="16" t="s">
        <v>34</v>
      </c>
      <c r="K859" s="16" t="s">
        <v>44</v>
      </c>
      <c r="L859" s="16" t="s">
        <v>1268</v>
      </c>
      <c r="M859" s="16" t="s">
        <v>37</v>
      </c>
      <c r="N859" s="16" t="s">
        <v>43</v>
      </c>
      <c r="O859" s="16" t="s">
        <v>1269</v>
      </c>
      <c r="P859" s="16" t="s">
        <v>1230</v>
      </c>
      <c r="Q859" s="20" t="s">
        <v>43</v>
      </c>
      <c r="R859" s="20" t="s">
        <v>43</v>
      </c>
      <c r="S859" s="16" t="s">
        <v>43</v>
      </c>
      <c r="T859" s="33">
        <v>510667</v>
      </c>
      <c r="U859" s="33">
        <v>510667</v>
      </c>
      <c r="V859" s="22">
        <f t="shared" si="106"/>
        <v>571947.04</v>
      </c>
      <c r="W859" s="27"/>
      <c r="X859" s="24">
        <v>2017</v>
      </c>
      <c r="Y859" s="24" t="s">
        <v>43</v>
      </c>
      <c r="Z859" s="18"/>
      <c r="AA859" s="18"/>
      <c r="AB859" s="18"/>
      <c r="AC859" s="35"/>
      <c r="AD859" s="18"/>
      <c r="AE859" s="18"/>
      <c r="AF859" s="18"/>
      <c r="AG859" s="18"/>
      <c r="AH859" s="18"/>
      <c r="AI859" s="18"/>
      <c r="AJ859" s="18"/>
      <c r="AK859" s="18"/>
      <c r="AL859" s="18"/>
      <c r="AM859" s="18"/>
    </row>
    <row r="860" spans="1:39" s="25" customFormat="1" ht="12.75" customHeight="1" x14ac:dyDescent="0.25">
      <c r="A860" s="18"/>
      <c r="B860" s="19" t="s">
        <v>1249</v>
      </c>
      <c r="C860" s="16" t="s">
        <v>31</v>
      </c>
      <c r="D860" s="16" t="s">
        <v>1266</v>
      </c>
      <c r="E860" s="16" t="s">
        <v>1267</v>
      </c>
      <c r="F860" s="16" t="s">
        <v>1267</v>
      </c>
      <c r="G860" s="16" t="s">
        <v>1287</v>
      </c>
      <c r="H860" s="20" t="s">
        <v>33</v>
      </c>
      <c r="I860" s="21">
        <v>100</v>
      </c>
      <c r="J860" s="16" t="s">
        <v>34</v>
      </c>
      <c r="K860" s="16" t="s">
        <v>44</v>
      </c>
      <c r="L860" s="16" t="s">
        <v>1268</v>
      </c>
      <c r="M860" s="16" t="s">
        <v>37</v>
      </c>
      <c r="N860" s="16" t="s">
        <v>43</v>
      </c>
      <c r="O860" s="16" t="s">
        <v>1269</v>
      </c>
      <c r="P860" s="16" t="s">
        <v>1230</v>
      </c>
      <c r="Q860" s="20" t="s">
        <v>43</v>
      </c>
      <c r="R860" s="20" t="s">
        <v>43</v>
      </c>
      <c r="S860" s="16" t="s">
        <v>43</v>
      </c>
      <c r="T860" s="33">
        <v>2891328</v>
      </c>
      <c r="U860" s="33">
        <v>2891328</v>
      </c>
      <c r="V860" s="22">
        <f t="shared" si="106"/>
        <v>3238287.3600000003</v>
      </c>
      <c r="W860" s="27"/>
      <c r="X860" s="24">
        <v>2017</v>
      </c>
      <c r="Y860" s="24" t="s">
        <v>43</v>
      </c>
      <c r="Z860" s="18"/>
      <c r="AA860" s="18"/>
      <c r="AB860" s="18"/>
      <c r="AC860" s="35"/>
      <c r="AD860" s="18"/>
      <c r="AE860" s="18"/>
      <c r="AF860" s="18"/>
      <c r="AG860" s="18"/>
      <c r="AH860" s="18"/>
      <c r="AI860" s="18"/>
      <c r="AJ860" s="18"/>
      <c r="AK860" s="18"/>
      <c r="AL860" s="18"/>
      <c r="AM860" s="18"/>
    </row>
    <row r="861" spans="1:39" s="25" customFormat="1" ht="12.75" customHeight="1" x14ac:dyDescent="0.25">
      <c r="A861" s="18"/>
      <c r="B861" s="19" t="s">
        <v>1250</v>
      </c>
      <c r="C861" s="16" t="s">
        <v>31</v>
      </c>
      <c r="D861" s="16" t="s">
        <v>1266</v>
      </c>
      <c r="E861" s="16" t="s">
        <v>1267</v>
      </c>
      <c r="F861" s="16" t="s">
        <v>1267</v>
      </c>
      <c r="G861" s="16" t="s">
        <v>1288</v>
      </c>
      <c r="H861" s="20" t="s">
        <v>33</v>
      </c>
      <c r="I861" s="21">
        <v>100</v>
      </c>
      <c r="J861" s="16" t="s">
        <v>34</v>
      </c>
      <c r="K861" s="16" t="s">
        <v>44</v>
      </c>
      <c r="L861" s="16" t="s">
        <v>1268</v>
      </c>
      <c r="M861" s="16" t="s">
        <v>37</v>
      </c>
      <c r="N861" s="16" t="s">
        <v>43</v>
      </c>
      <c r="O861" s="16" t="s">
        <v>1269</v>
      </c>
      <c r="P861" s="16" t="s">
        <v>1230</v>
      </c>
      <c r="Q861" s="20" t="s">
        <v>43</v>
      </c>
      <c r="R861" s="20" t="s">
        <v>43</v>
      </c>
      <c r="S861" s="16" t="s">
        <v>43</v>
      </c>
      <c r="T861" s="33">
        <v>1044569</v>
      </c>
      <c r="U861" s="33">
        <v>1044569</v>
      </c>
      <c r="V861" s="22">
        <f t="shared" si="106"/>
        <v>1169917.28</v>
      </c>
      <c r="W861" s="27"/>
      <c r="X861" s="24">
        <v>2017</v>
      </c>
      <c r="Y861" s="24" t="s">
        <v>43</v>
      </c>
      <c r="Z861" s="18"/>
      <c r="AA861" s="18"/>
      <c r="AB861" s="18"/>
      <c r="AC861" s="35"/>
      <c r="AD861" s="18"/>
      <c r="AE861" s="18"/>
      <c r="AF861" s="18"/>
      <c r="AG861" s="18"/>
      <c r="AH861" s="18"/>
      <c r="AI861" s="18"/>
      <c r="AJ861" s="18"/>
      <c r="AK861" s="18"/>
      <c r="AL861" s="18"/>
      <c r="AM861" s="18"/>
    </row>
    <row r="862" spans="1:39" s="25" customFormat="1" ht="12.75" customHeight="1" x14ac:dyDescent="0.25">
      <c r="A862" s="18"/>
      <c r="B862" s="19" t="s">
        <v>1251</v>
      </c>
      <c r="C862" s="16" t="s">
        <v>31</v>
      </c>
      <c r="D862" s="16" t="s">
        <v>1266</v>
      </c>
      <c r="E862" s="16" t="s">
        <v>1267</v>
      </c>
      <c r="F862" s="16" t="s">
        <v>1267</v>
      </c>
      <c r="G862" s="16" t="s">
        <v>1289</v>
      </c>
      <c r="H862" s="20" t="s">
        <v>33</v>
      </c>
      <c r="I862" s="21">
        <v>100</v>
      </c>
      <c r="J862" s="16" t="s">
        <v>34</v>
      </c>
      <c r="K862" s="16" t="s">
        <v>44</v>
      </c>
      <c r="L862" s="16" t="s">
        <v>1071</v>
      </c>
      <c r="M862" s="16" t="s">
        <v>37</v>
      </c>
      <c r="N862" s="16" t="s">
        <v>43</v>
      </c>
      <c r="O862" s="16" t="s">
        <v>1290</v>
      </c>
      <c r="P862" s="16" t="s">
        <v>1230</v>
      </c>
      <c r="Q862" s="20" t="s">
        <v>43</v>
      </c>
      <c r="R862" s="20" t="s">
        <v>43</v>
      </c>
      <c r="S862" s="16" t="s">
        <v>43</v>
      </c>
      <c r="T862" s="33">
        <v>2860046</v>
      </c>
      <c r="U862" s="33">
        <v>2860046</v>
      </c>
      <c r="V862" s="22">
        <f t="shared" si="106"/>
        <v>3203251.5200000005</v>
      </c>
      <c r="W862" s="27"/>
      <c r="X862" s="24">
        <v>2017</v>
      </c>
      <c r="Y862" s="24" t="s">
        <v>43</v>
      </c>
      <c r="Z862" s="18"/>
      <c r="AA862" s="18"/>
      <c r="AB862" s="18"/>
      <c r="AC862" s="35"/>
      <c r="AD862" s="18"/>
      <c r="AE862" s="18"/>
      <c r="AF862" s="18"/>
      <c r="AG862" s="18"/>
      <c r="AH862" s="18"/>
      <c r="AI862" s="18"/>
      <c r="AJ862" s="18"/>
      <c r="AK862" s="18"/>
      <c r="AL862" s="18"/>
      <c r="AM862" s="18"/>
    </row>
    <row r="863" spans="1:39" s="25" customFormat="1" ht="12.75" customHeight="1" x14ac:dyDescent="0.25">
      <c r="A863" s="18"/>
      <c r="B863" s="19" t="s">
        <v>1252</v>
      </c>
      <c r="C863" s="16" t="s">
        <v>31</v>
      </c>
      <c r="D863" s="16" t="s">
        <v>1266</v>
      </c>
      <c r="E863" s="16" t="s">
        <v>1267</v>
      </c>
      <c r="F863" s="16" t="s">
        <v>1267</v>
      </c>
      <c r="G863" s="16" t="s">
        <v>1291</v>
      </c>
      <c r="H863" s="20" t="s">
        <v>33</v>
      </c>
      <c r="I863" s="21">
        <v>100</v>
      </c>
      <c r="J863" s="16" t="s">
        <v>34</v>
      </c>
      <c r="K863" s="16" t="s">
        <v>44</v>
      </c>
      <c r="L863" s="16" t="s">
        <v>1071</v>
      </c>
      <c r="M863" s="16" t="s">
        <v>37</v>
      </c>
      <c r="N863" s="16" t="s">
        <v>43</v>
      </c>
      <c r="O863" s="16" t="s">
        <v>1290</v>
      </c>
      <c r="P863" s="16" t="s">
        <v>1230</v>
      </c>
      <c r="Q863" s="20" t="s">
        <v>43</v>
      </c>
      <c r="R863" s="20" t="s">
        <v>43</v>
      </c>
      <c r="S863" s="16" t="s">
        <v>43</v>
      </c>
      <c r="T863" s="33">
        <v>2391087</v>
      </c>
      <c r="U863" s="33">
        <v>2391087</v>
      </c>
      <c r="V863" s="22">
        <f t="shared" si="106"/>
        <v>2678017.4400000004</v>
      </c>
      <c r="W863" s="27"/>
      <c r="X863" s="24">
        <v>2017</v>
      </c>
      <c r="Y863" s="24" t="s">
        <v>43</v>
      </c>
      <c r="Z863" s="18"/>
      <c r="AA863" s="18"/>
      <c r="AB863" s="18"/>
      <c r="AC863" s="35"/>
      <c r="AD863" s="18"/>
      <c r="AE863" s="18"/>
      <c r="AF863" s="18"/>
      <c r="AG863" s="18"/>
      <c r="AH863" s="18"/>
      <c r="AI863" s="18"/>
      <c r="AJ863" s="18"/>
      <c r="AK863" s="18"/>
      <c r="AL863" s="18"/>
      <c r="AM863" s="18"/>
    </row>
    <row r="864" spans="1:39" s="25" customFormat="1" ht="12.75" customHeight="1" x14ac:dyDescent="0.25">
      <c r="A864" s="18"/>
      <c r="B864" s="19" t="s">
        <v>1253</v>
      </c>
      <c r="C864" s="16" t="s">
        <v>31</v>
      </c>
      <c r="D864" s="16" t="s">
        <v>1293</v>
      </c>
      <c r="E864" s="16" t="s">
        <v>1294</v>
      </c>
      <c r="F864" s="16" t="s">
        <v>1295</v>
      </c>
      <c r="G864" s="17" t="s">
        <v>2430</v>
      </c>
      <c r="H864" s="20" t="s">
        <v>33</v>
      </c>
      <c r="I864" s="21">
        <v>100</v>
      </c>
      <c r="J864" s="16" t="s">
        <v>34</v>
      </c>
      <c r="K864" s="16" t="s">
        <v>44</v>
      </c>
      <c r="L864" s="16" t="s">
        <v>992</v>
      </c>
      <c r="M864" s="16" t="s">
        <v>37</v>
      </c>
      <c r="N864" s="16" t="s">
        <v>43</v>
      </c>
      <c r="O864" s="16" t="s">
        <v>606</v>
      </c>
      <c r="P864" s="16" t="s">
        <v>1230</v>
      </c>
      <c r="Q864" s="20" t="s">
        <v>43</v>
      </c>
      <c r="R864" s="20" t="s">
        <v>43</v>
      </c>
      <c r="S864" s="16" t="s">
        <v>43</v>
      </c>
      <c r="T864" s="33">
        <v>250000</v>
      </c>
      <c r="U864" s="33">
        <v>250000</v>
      </c>
      <c r="V864" s="22">
        <f t="shared" ref="V864:V876" si="107">U864*1.12</f>
        <v>280000</v>
      </c>
      <c r="W864" s="23"/>
      <c r="X864" s="24">
        <v>2017</v>
      </c>
      <c r="Y864" s="24" t="s">
        <v>43</v>
      </c>
      <c r="Z864" s="18"/>
      <c r="AA864" s="18"/>
      <c r="AB864" s="18"/>
      <c r="AC864" s="35"/>
      <c r="AD864" s="18"/>
      <c r="AE864" s="18"/>
      <c r="AF864" s="18"/>
      <c r="AG864" s="18"/>
      <c r="AH864" s="18"/>
      <c r="AI864" s="18"/>
      <c r="AJ864" s="18"/>
      <c r="AK864" s="18"/>
      <c r="AL864" s="18"/>
      <c r="AM864" s="18"/>
    </row>
    <row r="865" spans="1:39" s="25" customFormat="1" ht="12.75" customHeight="1" x14ac:dyDescent="0.25">
      <c r="A865" s="18"/>
      <c r="B865" s="19" t="s">
        <v>1254</v>
      </c>
      <c r="C865" s="16" t="s">
        <v>31</v>
      </c>
      <c r="D865" s="16" t="s">
        <v>1296</v>
      </c>
      <c r="E865" s="16" t="s">
        <v>1297</v>
      </c>
      <c r="F865" s="28" t="s">
        <v>1298</v>
      </c>
      <c r="G865" s="16" t="s">
        <v>1299</v>
      </c>
      <c r="H865" s="20" t="s">
        <v>33</v>
      </c>
      <c r="I865" s="21">
        <v>100</v>
      </c>
      <c r="J865" s="16" t="s">
        <v>34</v>
      </c>
      <c r="K865" s="16" t="s">
        <v>44</v>
      </c>
      <c r="L865" s="16" t="s">
        <v>992</v>
      </c>
      <c r="M865" s="16" t="s">
        <v>37</v>
      </c>
      <c r="N865" s="16" t="s">
        <v>43</v>
      </c>
      <c r="O865" s="16" t="s">
        <v>606</v>
      </c>
      <c r="P865" s="16" t="s">
        <v>1060</v>
      </c>
      <c r="Q865" s="20" t="s">
        <v>43</v>
      </c>
      <c r="R865" s="20" t="s">
        <v>43</v>
      </c>
      <c r="S865" s="16" t="s">
        <v>43</v>
      </c>
      <c r="T865" s="33">
        <v>8467776</v>
      </c>
      <c r="U865" s="33">
        <v>8467776</v>
      </c>
      <c r="V865" s="22">
        <f t="shared" si="107"/>
        <v>9483909.120000001</v>
      </c>
      <c r="W865" s="23"/>
      <c r="X865" s="24">
        <v>2017</v>
      </c>
      <c r="Y865" s="24" t="s">
        <v>43</v>
      </c>
      <c r="Z865" s="18"/>
      <c r="AA865" s="18"/>
      <c r="AB865" s="18"/>
      <c r="AC865" s="35"/>
      <c r="AD865" s="18"/>
      <c r="AE865" s="18"/>
      <c r="AF865" s="18"/>
      <c r="AG865" s="18"/>
      <c r="AH865" s="18"/>
      <c r="AI865" s="18"/>
      <c r="AJ865" s="18"/>
      <c r="AK865" s="18"/>
      <c r="AL865" s="18"/>
      <c r="AM865" s="18"/>
    </row>
    <row r="866" spans="1:39" s="25" customFormat="1" ht="12.75" customHeight="1" x14ac:dyDescent="0.25">
      <c r="A866" s="18"/>
      <c r="B866" s="19" t="s">
        <v>1255</v>
      </c>
      <c r="C866" s="16" t="s">
        <v>31</v>
      </c>
      <c r="D866" s="26" t="s">
        <v>1098</v>
      </c>
      <c r="E866" s="26" t="s">
        <v>2428</v>
      </c>
      <c r="F866" s="26" t="s">
        <v>2428</v>
      </c>
      <c r="G866" s="26" t="s">
        <v>2427</v>
      </c>
      <c r="H866" s="63" t="s">
        <v>3513</v>
      </c>
      <c r="I866" s="21">
        <v>100</v>
      </c>
      <c r="J866" s="16" t="s">
        <v>34</v>
      </c>
      <c r="K866" s="16" t="s">
        <v>44</v>
      </c>
      <c r="L866" s="16" t="s">
        <v>992</v>
      </c>
      <c r="M866" s="16" t="s">
        <v>37</v>
      </c>
      <c r="N866" s="16" t="s">
        <v>43</v>
      </c>
      <c r="O866" s="16" t="s">
        <v>606</v>
      </c>
      <c r="P866" s="16" t="s">
        <v>1060</v>
      </c>
      <c r="Q866" s="20" t="s">
        <v>43</v>
      </c>
      <c r="R866" s="20" t="s">
        <v>43</v>
      </c>
      <c r="S866" s="16" t="s">
        <v>43</v>
      </c>
      <c r="T866" s="33">
        <v>3000000</v>
      </c>
      <c r="U866" s="33">
        <v>3000000</v>
      </c>
      <c r="V866" s="22">
        <f t="shared" si="107"/>
        <v>3360000.0000000005</v>
      </c>
      <c r="W866" s="23"/>
      <c r="X866" s="24">
        <v>2017</v>
      </c>
      <c r="Y866" s="24" t="s">
        <v>43</v>
      </c>
      <c r="Z866" s="18"/>
      <c r="AA866" s="18"/>
      <c r="AB866" s="18"/>
      <c r="AC866" s="35"/>
      <c r="AD866" s="18"/>
      <c r="AE866" s="18"/>
      <c r="AF866" s="18"/>
      <c r="AG866" s="18"/>
      <c r="AH866" s="18"/>
      <c r="AI866" s="18"/>
      <c r="AJ866" s="18"/>
      <c r="AK866" s="18"/>
      <c r="AL866" s="18"/>
      <c r="AM866" s="18"/>
    </row>
    <row r="867" spans="1:39" s="25" customFormat="1" ht="12.75" customHeight="1" x14ac:dyDescent="0.25">
      <c r="A867" s="18"/>
      <c r="B867" s="19" t="s">
        <v>1259</v>
      </c>
      <c r="C867" s="16" t="s">
        <v>31</v>
      </c>
      <c r="D867" s="16" t="s">
        <v>1098</v>
      </c>
      <c r="E867" s="16" t="s">
        <v>1099</v>
      </c>
      <c r="F867" s="16" t="s">
        <v>1099</v>
      </c>
      <c r="G867" s="16" t="s">
        <v>2426</v>
      </c>
      <c r="H867" s="20" t="s">
        <v>33</v>
      </c>
      <c r="I867" s="21">
        <v>100</v>
      </c>
      <c r="J867" s="16" t="s">
        <v>34</v>
      </c>
      <c r="K867" s="16" t="s">
        <v>44</v>
      </c>
      <c r="L867" s="16" t="s">
        <v>992</v>
      </c>
      <c r="M867" s="16" t="s">
        <v>37</v>
      </c>
      <c r="N867" s="16" t="s">
        <v>43</v>
      </c>
      <c r="O867" s="16" t="s">
        <v>606</v>
      </c>
      <c r="P867" s="16" t="s">
        <v>1060</v>
      </c>
      <c r="Q867" s="20" t="s">
        <v>43</v>
      </c>
      <c r="R867" s="20" t="s">
        <v>43</v>
      </c>
      <c r="S867" s="16" t="s">
        <v>43</v>
      </c>
      <c r="T867" s="33">
        <v>1500000</v>
      </c>
      <c r="U867" s="33">
        <v>1500000</v>
      </c>
      <c r="V867" s="22">
        <f t="shared" si="107"/>
        <v>1680000.0000000002</v>
      </c>
      <c r="W867" s="23"/>
      <c r="X867" s="24">
        <v>2017</v>
      </c>
      <c r="Y867" s="24" t="s">
        <v>43</v>
      </c>
      <c r="Z867" s="18"/>
      <c r="AA867" s="18"/>
      <c r="AB867" s="18"/>
      <c r="AC867" s="35"/>
      <c r="AD867" s="18"/>
      <c r="AE867" s="18"/>
      <c r="AF867" s="18"/>
      <c r="AG867" s="18"/>
      <c r="AH867" s="18"/>
      <c r="AI867" s="18"/>
      <c r="AJ867" s="18"/>
      <c r="AK867" s="18"/>
      <c r="AL867" s="18"/>
      <c r="AM867" s="18"/>
    </row>
    <row r="868" spans="1:39" s="25" customFormat="1" ht="12.75" customHeight="1" x14ac:dyDescent="0.25">
      <c r="A868" s="18"/>
      <c r="B868" s="19" t="s">
        <v>1260</v>
      </c>
      <c r="C868" s="16" t="s">
        <v>31</v>
      </c>
      <c r="D868" s="26" t="s">
        <v>2423</v>
      </c>
      <c r="E868" s="26" t="s">
        <v>2424</v>
      </c>
      <c r="F868" s="26" t="s">
        <v>3369</v>
      </c>
      <c r="G868" s="26" t="s">
        <v>2425</v>
      </c>
      <c r="H868" s="20" t="s">
        <v>33</v>
      </c>
      <c r="I868" s="21">
        <v>100</v>
      </c>
      <c r="J868" s="16" t="s">
        <v>34</v>
      </c>
      <c r="K868" s="16" t="s">
        <v>44</v>
      </c>
      <c r="L868" s="16" t="s">
        <v>992</v>
      </c>
      <c r="M868" s="16" t="s">
        <v>37</v>
      </c>
      <c r="N868" s="16" t="s">
        <v>43</v>
      </c>
      <c r="O868" s="16" t="s">
        <v>606</v>
      </c>
      <c r="P868" s="16" t="s">
        <v>1060</v>
      </c>
      <c r="Q868" s="20" t="s">
        <v>43</v>
      </c>
      <c r="R868" s="20" t="s">
        <v>43</v>
      </c>
      <c r="S868" s="16" t="s">
        <v>43</v>
      </c>
      <c r="T868" s="33">
        <v>500000</v>
      </c>
      <c r="U868" s="33">
        <v>500000</v>
      </c>
      <c r="V868" s="22">
        <f t="shared" si="107"/>
        <v>560000</v>
      </c>
      <c r="W868" s="23"/>
      <c r="X868" s="24">
        <v>2017</v>
      </c>
      <c r="Y868" s="24" t="s">
        <v>43</v>
      </c>
      <c r="Z868" s="18"/>
      <c r="AA868" s="18"/>
      <c r="AB868" s="18"/>
      <c r="AC868" s="35"/>
      <c r="AD868" s="18"/>
      <c r="AE868" s="18"/>
      <c r="AF868" s="18"/>
      <c r="AG868" s="18"/>
      <c r="AH868" s="18"/>
      <c r="AI868" s="18"/>
      <c r="AJ868" s="18"/>
      <c r="AK868" s="18"/>
      <c r="AL868" s="18"/>
      <c r="AM868" s="18"/>
    </row>
    <row r="869" spans="1:39" s="25" customFormat="1" ht="12.75" customHeight="1" x14ac:dyDescent="0.25">
      <c r="A869" s="18"/>
      <c r="B869" s="19" t="s">
        <v>1261</v>
      </c>
      <c r="C869" s="16" t="s">
        <v>31</v>
      </c>
      <c r="D869" s="16" t="s">
        <v>1098</v>
      </c>
      <c r="E869" s="26" t="s">
        <v>1099</v>
      </c>
      <c r="F869" s="16" t="s">
        <v>1099</v>
      </c>
      <c r="G869" s="16" t="s">
        <v>1302</v>
      </c>
      <c r="H869" s="20" t="s">
        <v>33</v>
      </c>
      <c r="I869" s="21">
        <v>100</v>
      </c>
      <c r="J869" s="16" t="s">
        <v>34</v>
      </c>
      <c r="K869" s="16" t="s">
        <v>44</v>
      </c>
      <c r="L869" s="16" t="s">
        <v>992</v>
      </c>
      <c r="M869" s="16" t="s">
        <v>37</v>
      </c>
      <c r="N869" s="16" t="s">
        <v>43</v>
      </c>
      <c r="O869" s="16" t="s">
        <v>606</v>
      </c>
      <c r="P869" s="16" t="s">
        <v>1060</v>
      </c>
      <c r="Q869" s="20" t="s">
        <v>43</v>
      </c>
      <c r="R869" s="20" t="s">
        <v>43</v>
      </c>
      <c r="S869" s="16" t="s">
        <v>43</v>
      </c>
      <c r="T869" s="33">
        <v>500000</v>
      </c>
      <c r="U869" s="33">
        <v>500000</v>
      </c>
      <c r="V869" s="22">
        <f t="shared" si="107"/>
        <v>560000</v>
      </c>
      <c r="W869" s="23"/>
      <c r="X869" s="24">
        <v>2017</v>
      </c>
      <c r="Y869" s="24" t="s">
        <v>43</v>
      </c>
      <c r="Z869" s="18"/>
      <c r="AA869" s="18"/>
      <c r="AB869" s="18"/>
      <c r="AC869" s="35"/>
      <c r="AD869" s="18"/>
      <c r="AE869" s="18"/>
      <c r="AF869" s="18"/>
      <c r="AG869" s="18"/>
      <c r="AH869" s="18"/>
      <c r="AI869" s="18"/>
      <c r="AJ869" s="18"/>
      <c r="AK869" s="18"/>
      <c r="AL869" s="18"/>
      <c r="AM869" s="18"/>
    </row>
    <row r="870" spans="1:39" s="25" customFormat="1" ht="12.75" customHeight="1" x14ac:dyDescent="0.25">
      <c r="A870" s="18"/>
      <c r="B870" s="19" t="s">
        <v>1262</v>
      </c>
      <c r="C870" s="16" t="s">
        <v>31</v>
      </c>
      <c r="D870" s="26" t="s">
        <v>1300</v>
      </c>
      <c r="E870" s="26" t="s">
        <v>1301</v>
      </c>
      <c r="F870" s="26" t="s">
        <v>3370</v>
      </c>
      <c r="G870" s="26" t="s">
        <v>2422</v>
      </c>
      <c r="H870" s="20" t="s">
        <v>33</v>
      </c>
      <c r="I870" s="21">
        <v>100</v>
      </c>
      <c r="J870" s="16" t="s">
        <v>34</v>
      </c>
      <c r="K870" s="16" t="s">
        <v>44</v>
      </c>
      <c r="L870" s="16" t="s">
        <v>992</v>
      </c>
      <c r="M870" s="16" t="s">
        <v>37</v>
      </c>
      <c r="N870" s="16" t="s">
        <v>43</v>
      </c>
      <c r="O870" s="16" t="s">
        <v>606</v>
      </c>
      <c r="P870" s="16" t="s">
        <v>1060</v>
      </c>
      <c r="Q870" s="20" t="s">
        <v>43</v>
      </c>
      <c r="R870" s="20" t="s">
        <v>43</v>
      </c>
      <c r="S870" s="16" t="s">
        <v>43</v>
      </c>
      <c r="T870" s="33">
        <v>500000</v>
      </c>
      <c r="U870" s="33">
        <v>500000</v>
      </c>
      <c r="V870" s="22">
        <f t="shared" si="107"/>
        <v>560000</v>
      </c>
      <c r="W870" s="23"/>
      <c r="X870" s="24">
        <v>2017</v>
      </c>
      <c r="Y870" s="24" t="s">
        <v>43</v>
      </c>
      <c r="Z870" s="18"/>
      <c r="AA870" s="18"/>
      <c r="AB870" s="34"/>
      <c r="AC870" s="36"/>
      <c r="AD870" s="18"/>
      <c r="AE870" s="18"/>
      <c r="AF870" s="18"/>
      <c r="AG870" s="18"/>
      <c r="AH870" s="18"/>
      <c r="AI870" s="18"/>
      <c r="AJ870" s="18"/>
      <c r="AK870" s="18"/>
      <c r="AL870" s="18"/>
      <c r="AM870" s="18"/>
    </row>
    <row r="871" spans="1:39" s="25" customFormat="1" ht="12.75" customHeight="1" x14ac:dyDescent="0.25">
      <c r="A871" s="18"/>
      <c r="B871" s="19" t="s">
        <v>2463</v>
      </c>
      <c r="C871" s="16" t="s">
        <v>31</v>
      </c>
      <c r="D871" s="26" t="s">
        <v>2464</v>
      </c>
      <c r="E871" s="26" t="s">
        <v>2465</v>
      </c>
      <c r="F871" s="26" t="s">
        <v>2465</v>
      </c>
      <c r="G871" s="64" t="s">
        <v>2470</v>
      </c>
      <c r="H871" s="20" t="s">
        <v>33</v>
      </c>
      <c r="I871" s="21">
        <v>100</v>
      </c>
      <c r="J871" s="16" t="s">
        <v>34</v>
      </c>
      <c r="K871" s="16" t="s">
        <v>44</v>
      </c>
      <c r="L871" s="16" t="s">
        <v>992</v>
      </c>
      <c r="M871" s="16" t="s">
        <v>37</v>
      </c>
      <c r="N871" s="16" t="s">
        <v>43</v>
      </c>
      <c r="O871" s="16" t="s">
        <v>606</v>
      </c>
      <c r="P871" s="16" t="s">
        <v>1060</v>
      </c>
      <c r="Q871" s="20" t="s">
        <v>43</v>
      </c>
      <c r="R871" s="20" t="s">
        <v>43</v>
      </c>
      <c r="S871" s="16" t="s">
        <v>43</v>
      </c>
      <c r="T871" s="33">
        <v>3000000</v>
      </c>
      <c r="U871" s="33">
        <v>3000000</v>
      </c>
      <c r="V871" s="22">
        <f t="shared" ref="V871:V872" si="108">U871*1.12</f>
        <v>3360000.0000000005</v>
      </c>
      <c r="W871" s="23"/>
      <c r="X871" s="24">
        <v>2017</v>
      </c>
      <c r="Y871" s="24" t="s">
        <v>43</v>
      </c>
      <c r="Z871" s="18"/>
      <c r="AA871" s="18"/>
      <c r="AB871" s="34"/>
      <c r="AC871" s="36"/>
      <c r="AD871" s="18"/>
      <c r="AE871" s="18"/>
      <c r="AF871" s="18"/>
      <c r="AG871" s="18"/>
      <c r="AH871" s="18"/>
      <c r="AI871" s="18"/>
      <c r="AJ871" s="18"/>
      <c r="AK871" s="18"/>
      <c r="AL871" s="18"/>
      <c r="AM871" s="18"/>
    </row>
    <row r="872" spans="1:39" s="25" customFormat="1" ht="12.75" customHeight="1" x14ac:dyDescent="0.25">
      <c r="A872" s="18"/>
      <c r="B872" s="19" t="s">
        <v>2466</v>
      </c>
      <c r="C872" s="16" t="s">
        <v>31</v>
      </c>
      <c r="D872" s="26" t="s">
        <v>2467</v>
      </c>
      <c r="E872" s="26" t="s">
        <v>2468</v>
      </c>
      <c r="F872" s="26" t="s">
        <v>2468</v>
      </c>
      <c r="G872" s="116" t="s">
        <v>2469</v>
      </c>
      <c r="H872" s="63" t="s">
        <v>844</v>
      </c>
      <c r="I872" s="21">
        <v>100</v>
      </c>
      <c r="J872" s="16" t="s">
        <v>34</v>
      </c>
      <c r="K872" s="16" t="s">
        <v>44</v>
      </c>
      <c r="L872" s="16" t="s">
        <v>992</v>
      </c>
      <c r="M872" s="16" t="s">
        <v>37</v>
      </c>
      <c r="N872" s="16" t="s">
        <v>43</v>
      </c>
      <c r="O872" s="16" t="s">
        <v>606</v>
      </c>
      <c r="P872" s="16" t="s">
        <v>1060</v>
      </c>
      <c r="Q872" s="20" t="s">
        <v>43</v>
      </c>
      <c r="R872" s="20" t="s">
        <v>43</v>
      </c>
      <c r="S872" s="16" t="s">
        <v>43</v>
      </c>
      <c r="T872" s="33">
        <v>2700000</v>
      </c>
      <c r="U872" s="33">
        <v>2700000</v>
      </c>
      <c r="V872" s="22">
        <f t="shared" si="108"/>
        <v>3024000.0000000005</v>
      </c>
      <c r="W872" s="23"/>
      <c r="X872" s="24">
        <v>2017</v>
      </c>
      <c r="Y872" s="24" t="s">
        <v>43</v>
      </c>
      <c r="Z872" s="18"/>
      <c r="AA872" s="18"/>
      <c r="AB872" s="34"/>
      <c r="AC872" s="36"/>
      <c r="AD872" s="18"/>
      <c r="AE872" s="18"/>
      <c r="AF872" s="18"/>
      <c r="AG872" s="18"/>
      <c r="AH872" s="18"/>
      <c r="AI872" s="18"/>
      <c r="AJ872" s="18"/>
      <c r="AK872" s="18"/>
      <c r="AL872" s="18"/>
      <c r="AM872" s="18"/>
    </row>
    <row r="873" spans="1:39" s="25" customFormat="1" ht="12.75" customHeight="1" x14ac:dyDescent="0.25">
      <c r="A873" s="18"/>
      <c r="B873" s="19" t="s">
        <v>3495</v>
      </c>
      <c r="C873" s="16" t="s">
        <v>31</v>
      </c>
      <c r="D873" s="26" t="s">
        <v>3496</v>
      </c>
      <c r="E873" s="26" t="s">
        <v>3497</v>
      </c>
      <c r="F873" s="26" t="s">
        <v>3498</v>
      </c>
      <c r="G873" s="116" t="s">
        <v>3499</v>
      </c>
      <c r="H873" s="20" t="s">
        <v>33</v>
      </c>
      <c r="I873" s="21">
        <v>100</v>
      </c>
      <c r="J873" s="16" t="s">
        <v>34</v>
      </c>
      <c r="K873" s="16" t="s">
        <v>44</v>
      </c>
      <c r="L873" s="26" t="s">
        <v>2450</v>
      </c>
      <c r="M873" s="16" t="s">
        <v>37</v>
      </c>
      <c r="N873" s="16" t="s">
        <v>43</v>
      </c>
      <c r="O873" s="16" t="s">
        <v>606</v>
      </c>
      <c r="P873" s="16" t="s">
        <v>1060</v>
      </c>
      <c r="Q873" s="20" t="s">
        <v>43</v>
      </c>
      <c r="R873" s="20" t="s">
        <v>43</v>
      </c>
      <c r="S873" s="16" t="s">
        <v>43</v>
      </c>
      <c r="T873" s="33">
        <v>1660000</v>
      </c>
      <c r="U873" s="33">
        <v>1660000</v>
      </c>
      <c r="V873" s="22">
        <f t="shared" ref="V873" si="109">U873*1.12</f>
        <v>1859200.0000000002</v>
      </c>
      <c r="W873" s="23"/>
      <c r="X873" s="24">
        <v>2017</v>
      </c>
      <c r="Y873" s="24" t="s">
        <v>43</v>
      </c>
      <c r="Z873" s="18"/>
      <c r="AA873" s="18"/>
      <c r="AB873" s="34"/>
      <c r="AC873" s="36"/>
      <c r="AD873" s="18"/>
      <c r="AE873" s="18"/>
      <c r="AF873" s="18"/>
      <c r="AG873" s="18"/>
      <c r="AH873" s="18"/>
      <c r="AI873" s="18"/>
      <c r="AJ873" s="18"/>
      <c r="AK873" s="18"/>
      <c r="AL873" s="18"/>
      <c r="AM873" s="18"/>
    </row>
    <row r="874" spans="1:39" s="25" customFormat="1" ht="12.75" customHeight="1" x14ac:dyDescent="0.25">
      <c r="A874" s="18"/>
      <c r="B874" s="19" t="s">
        <v>3500</v>
      </c>
      <c r="C874" s="16" t="s">
        <v>31</v>
      </c>
      <c r="D874" s="26" t="s">
        <v>3501</v>
      </c>
      <c r="E874" s="26" t="s">
        <v>3502</v>
      </c>
      <c r="F874" s="26" t="s">
        <v>3528</v>
      </c>
      <c r="G874" s="116" t="s">
        <v>3503</v>
      </c>
      <c r="H874" s="20" t="s">
        <v>33</v>
      </c>
      <c r="I874" s="21">
        <v>100</v>
      </c>
      <c r="J874" s="16" t="s">
        <v>34</v>
      </c>
      <c r="K874" s="16" t="s">
        <v>44</v>
      </c>
      <c r="L874" s="26" t="s">
        <v>2450</v>
      </c>
      <c r="M874" s="16" t="s">
        <v>37</v>
      </c>
      <c r="N874" s="16" t="s">
        <v>43</v>
      </c>
      <c r="O874" s="16" t="s">
        <v>606</v>
      </c>
      <c r="P874" s="16" t="s">
        <v>1060</v>
      </c>
      <c r="Q874" s="20" t="s">
        <v>43</v>
      </c>
      <c r="R874" s="20" t="s">
        <v>43</v>
      </c>
      <c r="S874" s="16" t="s">
        <v>43</v>
      </c>
      <c r="T874" s="33">
        <v>1710000</v>
      </c>
      <c r="U874" s="33">
        <v>1710000</v>
      </c>
      <c r="V874" s="22">
        <f t="shared" ref="V874" si="110">U874*1.12</f>
        <v>1915200.0000000002</v>
      </c>
      <c r="W874" s="23"/>
      <c r="X874" s="24">
        <v>2017</v>
      </c>
      <c r="Y874" s="24" t="s">
        <v>43</v>
      </c>
      <c r="Z874" s="18"/>
      <c r="AA874" s="18"/>
      <c r="AB874" s="34"/>
      <c r="AC874" s="36"/>
      <c r="AD874" s="18"/>
      <c r="AE874" s="18"/>
      <c r="AF874" s="18"/>
      <c r="AG874" s="18"/>
      <c r="AH874" s="18"/>
      <c r="AI874" s="18"/>
      <c r="AJ874" s="18"/>
      <c r="AK874" s="18"/>
      <c r="AL874" s="18"/>
      <c r="AM874" s="18"/>
    </row>
    <row r="875" spans="1:39" s="25" customFormat="1" ht="12.75" customHeight="1" x14ac:dyDescent="0.25">
      <c r="A875" s="18"/>
      <c r="B875" s="19" t="s">
        <v>3536</v>
      </c>
      <c r="C875" s="16" t="s">
        <v>31</v>
      </c>
      <c r="D875" s="26" t="s">
        <v>3537</v>
      </c>
      <c r="E875" s="26" t="s">
        <v>3538</v>
      </c>
      <c r="F875" s="26" t="s">
        <v>3538</v>
      </c>
      <c r="G875" s="116" t="s">
        <v>3539</v>
      </c>
      <c r="H875" s="20" t="s">
        <v>33</v>
      </c>
      <c r="I875" s="21">
        <v>100</v>
      </c>
      <c r="J875" s="16" t="s">
        <v>34</v>
      </c>
      <c r="K875" s="16" t="s">
        <v>44</v>
      </c>
      <c r="L875" s="26" t="s">
        <v>2450</v>
      </c>
      <c r="M875" s="16" t="s">
        <v>37</v>
      </c>
      <c r="N875" s="16" t="s">
        <v>43</v>
      </c>
      <c r="O875" s="16" t="s">
        <v>606</v>
      </c>
      <c r="P875" s="16" t="s">
        <v>1060</v>
      </c>
      <c r="Q875" s="20" t="s">
        <v>43</v>
      </c>
      <c r="R875" s="20" t="s">
        <v>43</v>
      </c>
      <c r="S875" s="16" t="s">
        <v>43</v>
      </c>
      <c r="T875" s="196">
        <v>7142857.1500000004</v>
      </c>
      <c r="U875" s="196">
        <v>7142857.1500000004</v>
      </c>
      <c r="V875" s="22">
        <f t="shared" ref="V875" si="111">U875*1.12</f>
        <v>8000000.0080000013</v>
      </c>
      <c r="W875" s="23"/>
      <c r="X875" s="24">
        <v>2017</v>
      </c>
      <c r="Y875" s="24" t="s">
        <v>43</v>
      </c>
      <c r="Z875" s="18"/>
      <c r="AA875" s="18"/>
      <c r="AB875" s="34"/>
      <c r="AC875" s="36"/>
      <c r="AD875" s="18"/>
      <c r="AE875" s="18"/>
      <c r="AF875" s="18"/>
      <c r="AG875" s="18"/>
      <c r="AH875" s="18"/>
      <c r="AI875" s="18"/>
      <c r="AJ875" s="18"/>
      <c r="AK875" s="18"/>
      <c r="AL875" s="18"/>
      <c r="AM875" s="18"/>
    </row>
    <row r="876" spans="1:39" s="25" customFormat="1" ht="12.75" customHeight="1" x14ac:dyDescent="0.25">
      <c r="A876" s="18"/>
      <c r="B876" s="29" t="s">
        <v>1303</v>
      </c>
      <c r="C876" s="30"/>
      <c r="D876" s="31"/>
      <c r="E876" s="20"/>
      <c r="F876" s="20"/>
      <c r="G876" s="20"/>
      <c r="H876" s="20"/>
      <c r="I876" s="20"/>
      <c r="J876" s="20"/>
      <c r="K876" s="20"/>
      <c r="L876" s="20"/>
      <c r="M876" s="20"/>
      <c r="N876" s="20"/>
      <c r="O876" s="20"/>
      <c r="P876" s="20"/>
      <c r="Q876" s="20"/>
      <c r="R876" s="20"/>
      <c r="S876" s="20"/>
      <c r="T876" s="20"/>
      <c r="U876" s="16">
        <v>658568732.95000005</v>
      </c>
      <c r="V876" s="23">
        <f t="shared" si="107"/>
        <v>737596980.90400016</v>
      </c>
      <c r="W876" s="32"/>
      <c r="X876" s="24"/>
      <c r="Y876" s="24"/>
      <c r="Z876" s="18"/>
      <c r="AA876" s="18"/>
      <c r="AB876" s="34"/>
      <c r="AC876" s="35"/>
      <c r="AD876" s="18"/>
      <c r="AE876" s="18"/>
      <c r="AF876" s="18"/>
      <c r="AG876" s="18"/>
      <c r="AH876" s="18"/>
      <c r="AI876" s="18"/>
      <c r="AJ876" s="18"/>
      <c r="AK876" s="18"/>
      <c r="AL876" s="18"/>
      <c r="AM876" s="18"/>
    </row>
    <row r="877" spans="1:39" s="25" customFormat="1" ht="12.75" customHeight="1" x14ac:dyDescent="0.25">
      <c r="A877" s="18"/>
      <c r="B877" s="24"/>
      <c r="C877" s="24"/>
      <c r="D877" s="20"/>
      <c r="E877" s="20"/>
      <c r="F877" s="20"/>
      <c r="G877" s="20"/>
      <c r="H877" s="20"/>
      <c r="I877" s="20"/>
      <c r="J877" s="20"/>
      <c r="K877" s="20"/>
      <c r="L877" s="20"/>
      <c r="M877" s="20"/>
      <c r="N877" s="20"/>
      <c r="O877" s="20"/>
      <c r="P877" s="20"/>
      <c r="Q877" s="20"/>
      <c r="R877" s="20"/>
      <c r="S877" s="20"/>
      <c r="T877" s="20"/>
      <c r="U877" s="20"/>
      <c r="V877" s="32"/>
      <c r="W877" s="32"/>
      <c r="X877" s="24"/>
      <c r="Y877" s="24"/>
      <c r="Z877" s="18"/>
      <c r="AA877" s="18"/>
      <c r="AB877" s="34"/>
      <c r="AC877" s="36"/>
      <c r="AD877" s="18"/>
      <c r="AE877" s="18"/>
      <c r="AF877" s="18"/>
      <c r="AG877" s="18"/>
      <c r="AH877" s="18"/>
      <c r="AI877" s="18"/>
      <c r="AJ877" s="18"/>
      <c r="AK877" s="18"/>
      <c r="AL877" s="18"/>
      <c r="AM877" s="18"/>
    </row>
    <row r="878" spans="1:39" ht="12.75" customHeight="1" x14ac:dyDescent="0.25">
      <c r="B878" s="117" t="s">
        <v>1304</v>
      </c>
      <c r="C878" s="117"/>
      <c r="D878" s="24"/>
      <c r="E878" s="117"/>
      <c r="F878" s="20"/>
      <c r="G878" s="20"/>
      <c r="H878" s="20"/>
      <c r="I878" s="20"/>
      <c r="J878" s="20"/>
      <c r="K878" s="20"/>
      <c r="L878" s="20"/>
      <c r="M878" s="20"/>
      <c r="N878" s="20"/>
      <c r="O878" s="20"/>
      <c r="P878" s="20"/>
      <c r="Q878" s="20"/>
      <c r="R878" s="20"/>
      <c r="S878" s="20"/>
      <c r="T878" s="20"/>
      <c r="U878" s="16">
        <v>1547729804.6500001</v>
      </c>
      <c r="V878" s="23">
        <f>U878*1.12</f>
        <v>1733457381.2080002</v>
      </c>
      <c r="W878" s="32"/>
      <c r="X878" s="24"/>
      <c r="Y878" s="24"/>
      <c r="Z878" s="18"/>
      <c r="AA878" s="18"/>
      <c r="AB878" s="34"/>
      <c r="AC878" s="34"/>
    </row>
    <row r="879" spans="1:39" ht="12.75" customHeight="1" x14ac:dyDescent="0.25">
      <c r="B879" s="118"/>
      <c r="C879" s="118"/>
      <c r="D879" s="119"/>
      <c r="E879" s="118"/>
      <c r="F879" s="120"/>
      <c r="G879" s="120"/>
      <c r="H879" s="120"/>
      <c r="I879" s="120"/>
      <c r="J879" s="120"/>
      <c r="K879" s="120"/>
      <c r="L879" s="120"/>
      <c r="M879" s="121"/>
      <c r="N879" s="121"/>
      <c r="O879" s="121"/>
      <c r="P879" s="121"/>
      <c r="Q879" s="121"/>
      <c r="R879" s="121"/>
      <c r="S879" s="121"/>
      <c r="T879" s="121"/>
      <c r="U879" s="121"/>
      <c r="V879" s="121"/>
      <c r="W879" s="121"/>
      <c r="X879" s="38"/>
      <c r="Y879" s="18"/>
      <c r="Z879" s="18"/>
      <c r="AA879" s="18"/>
      <c r="AB879" s="18"/>
      <c r="AC879" s="18"/>
    </row>
    <row r="880" spans="1:39" ht="12.75" customHeight="1" x14ac:dyDescent="0.25">
      <c r="A880" s="13"/>
      <c r="B880" s="40"/>
      <c r="C880" s="122" t="s">
        <v>1305</v>
      </c>
      <c r="D880" s="123"/>
      <c r="E880" s="123"/>
      <c r="F880" s="123"/>
      <c r="G880" s="123"/>
      <c r="H880" s="123"/>
      <c r="I880" s="123"/>
      <c r="J880" s="39"/>
      <c r="K880" s="123"/>
      <c r="L880" s="123"/>
      <c r="M880" s="39"/>
      <c r="N880" s="39"/>
      <c r="O880" s="39"/>
      <c r="P880" s="39"/>
      <c r="Q880" s="39"/>
      <c r="R880" s="39"/>
      <c r="S880" s="39"/>
      <c r="T880" s="39"/>
      <c r="U880" s="39"/>
      <c r="V880" s="39"/>
      <c r="W880" s="39"/>
      <c r="X880" s="39"/>
      <c r="Y880" s="39"/>
      <c r="Z880" s="40"/>
      <c r="AA880" s="40"/>
      <c r="AB880" s="40"/>
      <c r="AC880" s="41"/>
      <c r="AD880" s="13"/>
      <c r="AE880" s="13"/>
      <c r="AF880" s="13"/>
      <c r="AG880" s="13"/>
      <c r="AH880" s="13"/>
      <c r="AI880" s="13"/>
      <c r="AJ880" s="13"/>
      <c r="AK880" s="13"/>
      <c r="AL880" s="13"/>
      <c r="AM880" s="13"/>
    </row>
    <row r="881" spans="1:39" ht="15.75" customHeight="1" x14ac:dyDescent="0.25">
      <c r="A881" s="13"/>
      <c r="B881" s="40"/>
      <c r="C881" s="122" t="s">
        <v>1306</v>
      </c>
      <c r="D881" s="124"/>
      <c r="E881" s="124"/>
      <c r="F881" s="39"/>
      <c r="G881" s="39"/>
      <c r="H881" s="39"/>
      <c r="I881" s="39"/>
      <c r="J881" s="124"/>
      <c r="K881" s="124"/>
      <c r="L881" s="124"/>
      <c r="M881" s="39"/>
      <c r="N881" s="39"/>
      <c r="O881" s="39"/>
      <c r="P881" s="39"/>
      <c r="Q881" s="39"/>
      <c r="R881" s="39"/>
      <c r="S881" s="39"/>
      <c r="T881" s="39"/>
      <c r="U881" s="39"/>
      <c r="V881" s="39"/>
      <c r="W881" s="39"/>
      <c r="X881" s="39"/>
      <c r="Y881" s="39"/>
      <c r="Z881" s="40"/>
      <c r="AA881" s="40"/>
      <c r="AB881" s="40"/>
      <c r="AC881" s="37"/>
      <c r="AD881" s="13"/>
      <c r="AE881" s="13"/>
      <c r="AF881" s="13"/>
      <c r="AG881" s="13"/>
      <c r="AH881" s="13"/>
      <c r="AI881" s="13"/>
      <c r="AJ881" s="13"/>
      <c r="AK881" s="13"/>
      <c r="AL881" s="13"/>
      <c r="AM881" s="13"/>
    </row>
    <row r="882" spans="1:39" ht="15.75" customHeight="1" x14ac:dyDescent="0.25">
      <c r="A882" s="13"/>
      <c r="B882" s="40"/>
      <c r="C882" s="122" t="s">
        <v>1307</v>
      </c>
      <c r="D882" s="39"/>
      <c r="E882" s="39"/>
      <c r="F882" s="39"/>
      <c r="G882" s="39"/>
      <c r="H882" s="39"/>
      <c r="I882" s="39"/>
      <c r="J882" s="39"/>
      <c r="K882" s="39"/>
      <c r="L882" s="39"/>
      <c r="M882" s="39"/>
      <c r="N882" s="39"/>
      <c r="O882" s="39"/>
      <c r="P882" s="39"/>
      <c r="Q882" s="39"/>
      <c r="R882" s="39"/>
      <c r="S882" s="39"/>
      <c r="T882" s="39"/>
      <c r="U882" s="39"/>
      <c r="V882" s="39"/>
      <c r="W882" s="39"/>
      <c r="X882" s="39"/>
      <c r="Y882" s="39"/>
      <c r="Z882" s="40"/>
      <c r="AA882" s="40"/>
      <c r="AB882" s="40"/>
      <c r="AC882" s="40"/>
      <c r="AD882" s="13"/>
      <c r="AE882" s="13"/>
      <c r="AF882" s="13"/>
      <c r="AG882" s="13"/>
      <c r="AH882" s="13"/>
      <c r="AI882" s="13"/>
      <c r="AJ882" s="13"/>
      <c r="AK882" s="13"/>
      <c r="AL882" s="13"/>
      <c r="AM882" s="13"/>
    </row>
    <row r="883" spans="1:39" ht="39" customHeight="1" x14ac:dyDescent="0.25">
      <c r="A883" s="13"/>
      <c r="B883" s="39"/>
      <c r="C883" s="122" t="s">
        <v>1308</v>
      </c>
      <c r="D883" s="39"/>
      <c r="E883" s="39"/>
      <c r="F883" s="39"/>
      <c r="G883" s="39"/>
      <c r="H883" s="39"/>
      <c r="I883" s="39"/>
      <c r="J883" s="39"/>
      <c r="K883" s="39"/>
      <c r="L883" s="39"/>
      <c r="M883" s="39"/>
      <c r="N883" s="39"/>
      <c r="O883" s="39"/>
      <c r="P883" s="39"/>
      <c r="Q883" s="39"/>
      <c r="R883" s="39"/>
      <c r="S883" s="39"/>
      <c r="T883" s="39"/>
      <c r="U883" s="39"/>
      <c r="V883" s="39"/>
      <c r="W883" s="39"/>
      <c r="X883" s="39"/>
      <c r="Y883" s="39"/>
      <c r="Z883" s="40"/>
      <c r="AA883" s="40"/>
      <c r="AB883" s="40"/>
      <c r="AC883" s="40"/>
      <c r="AD883" s="13"/>
      <c r="AE883" s="13"/>
      <c r="AF883" s="13"/>
      <c r="AG883" s="13"/>
      <c r="AH883" s="13"/>
      <c r="AI883" s="13"/>
      <c r="AJ883" s="13"/>
      <c r="AK883" s="13"/>
      <c r="AL883" s="13"/>
      <c r="AM883" s="13"/>
    </row>
    <row r="884" spans="1:39" ht="15.75" customHeight="1" x14ac:dyDescent="0.25">
      <c r="A884" s="13"/>
      <c r="B884" s="40"/>
      <c r="C884" s="125" t="s">
        <v>1309</v>
      </c>
      <c r="D884" s="124"/>
      <c r="E884" s="124"/>
      <c r="F884" s="124"/>
      <c r="G884" s="124"/>
      <c r="H884" s="39"/>
      <c r="I884" s="39"/>
      <c r="J884" s="39"/>
      <c r="K884" s="39"/>
      <c r="L884" s="39"/>
      <c r="M884" s="39"/>
      <c r="N884" s="39"/>
      <c r="O884" s="39"/>
      <c r="P884" s="39"/>
      <c r="Q884" s="39"/>
      <c r="R884" s="39"/>
      <c r="S884" s="39"/>
      <c r="T884" s="39"/>
      <c r="U884" s="39"/>
      <c r="V884" s="39"/>
      <c r="W884" s="39"/>
      <c r="X884" s="39"/>
      <c r="Y884" s="39"/>
      <c r="Z884" s="40"/>
      <c r="AA884" s="40"/>
      <c r="AB884" s="40"/>
      <c r="AC884" s="40"/>
      <c r="AD884" s="13"/>
      <c r="AE884" s="13"/>
      <c r="AF884" s="13"/>
      <c r="AG884" s="13"/>
      <c r="AH884" s="13"/>
      <c r="AI884" s="13"/>
      <c r="AJ884" s="13"/>
      <c r="AK884" s="13"/>
      <c r="AL884" s="13"/>
      <c r="AM884" s="13"/>
    </row>
    <row r="885" spans="1:39" ht="16.5" customHeight="1" x14ac:dyDescent="0.25">
      <c r="A885" s="13"/>
      <c r="B885" s="126">
        <v>1</v>
      </c>
      <c r="C885" s="193" t="s">
        <v>1310</v>
      </c>
      <c r="D885" s="193"/>
      <c r="E885" s="193"/>
      <c r="F885" s="193"/>
      <c r="G885" s="193"/>
      <c r="H885" s="193"/>
      <c r="I885" s="193"/>
      <c r="J885" s="193"/>
      <c r="K885" s="193"/>
      <c r="L885" s="193"/>
      <c r="M885" s="193"/>
      <c r="N885" s="193"/>
      <c r="O885" s="193"/>
      <c r="P885" s="193"/>
      <c r="Q885" s="193"/>
      <c r="R885" s="193"/>
      <c r="S885" s="193"/>
      <c r="T885" s="193"/>
      <c r="U885" s="193"/>
      <c r="V885" s="193"/>
      <c r="W885" s="193"/>
      <c r="X885" s="193"/>
      <c r="Y885" s="122"/>
      <c r="Z885" s="40"/>
      <c r="AA885" s="40"/>
      <c r="AB885" s="40"/>
      <c r="AC885" s="40"/>
      <c r="AD885" s="13"/>
      <c r="AE885" s="13"/>
      <c r="AF885" s="13"/>
      <c r="AG885" s="13"/>
      <c r="AH885" s="13"/>
      <c r="AI885" s="13"/>
      <c r="AJ885" s="13"/>
      <c r="AK885" s="13"/>
      <c r="AL885" s="13"/>
      <c r="AM885" s="13"/>
    </row>
    <row r="886" spans="1:39" ht="15.75" customHeight="1" x14ac:dyDescent="0.25">
      <c r="A886" s="13"/>
      <c r="B886" s="126"/>
      <c r="C886" s="127" t="s">
        <v>1311</v>
      </c>
      <c r="D886" s="128"/>
      <c r="E886" s="128"/>
      <c r="F886" s="128"/>
      <c r="G886" s="128"/>
      <c r="H886" s="128"/>
      <c r="I886" s="128"/>
      <c r="J886" s="128"/>
      <c r="K886" s="128"/>
      <c r="L886" s="128"/>
      <c r="M886" s="128"/>
      <c r="N886" s="128"/>
      <c r="O886" s="128"/>
      <c r="P886" s="128"/>
      <c r="Q886" s="128"/>
      <c r="R886" s="128"/>
      <c r="S886" s="128"/>
      <c r="T886" s="128"/>
      <c r="U886" s="128"/>
      <c r="V886" s="128"/>
      <c r="W886" s="128"/>
      <c r="X886" s="128"/>
      <c r="Y886" s="122"/>
      <c r="Z886" s="40"/>
      <c r="AA886" s="40"/>
      <c r="AB886" s="40"/>
      <c r="AC886" s="40"/>
      <c r="AD886" s="13"/>
      <c r="AE886" s="13"/>
      <c r="AF886" s="13"/>
      <c r="AG886" s="13"/>
      <c r="AH886" s="13"/>
      <c r="AI886" s="13"/>
      <c r="AJ886" s="13"/>
      <c r="AK886" s="13"/>
      <c r="AL886" s="13"/>
      <c r="AM886" s="13"/>
    </row>
    <row r="887" spans="1:39" ht="15.75" customHeight="1" x14ac:dyDescent="0.25">
      <c r="A887" s="13"/>
      <c r="B887" s="126"/>
      <c r="C887" s="129" t="s">
        <v>1312</v>
      </c>
      <c r="D887" s="128"/>
      <c r="E887" s="128"/>
      <c r="F887" s="128"/>
      <c r="G887" s="128"/>
      <c r="H887" s="128"/>
      <c r="I887" s="128"/>
      <c r="J887" s="128"/>
      <c r="K887" s="128"/>
      <c r="L887" s="128"/>
      <c r="M887" s="128"/>
      <c r="N887" s="128"/>
      <c r="O887" s="128"/>
      <c r="P887" s="128"/>
      <c r="Q887" s="128"/>
      <c r="R887" s="128"/>
      <c r="S887" s="128"/>
      <c r="T887" s="128"/>
      <c r="U887" s="128"/>
      <c r="V887" s="128"/>
      <c r="W887" s="128"/>
      <c r="X887" s="128"/>
      <c r="Y887" s="122"/>
      <c r="Z887" s="40"/>
      <c r="AA887" s="40"/>
      <c r="AB887" s="40"/>
      <c r="AC887" s="40"/>
      <c r="AD887" s="13"/>
      <c r="AE887" s="13"/>
      <c r="AF887" s="13"/>
      <c r="AG887" s="13"/>
      <c r="AH887" s="13"/>
      <c r="AI887" s="13"/>
      <c r="AJ887" s="13"/>
      <c r="AK887" s="13"/>
      <c r="AL887" s="13"/>
      <c r="AM887" s="13"/>
    </row>
    <row r="888" spans="1:39" ht="15.75" customHeight="1" x14ac:dyDescent="0.25">
      <c r="A888" s="13"/>
      <c r="B888" s="126"/>
      <c r="C888" s="122" t="s">
        <v>1313</v>
      </c>
      <c r="D888" s="130"/>
      <c r="E888" s="130"/>
      <c r="F888" s="130"/>
      <c r="G888" s="130"/>
      <c r="H888" s="130"/>
      <c r="I888" s="130"/>
      <c r="J888" s="130"/>
      <c r="K888" s="130"/>
      <c r="L888" s="130"/>
      <c r="M888" s="130"/>
      <c r="N888" s="128"/>
      <c r="O888" s="128"/>
      <c r="P888" s="128"/>
      <c r="Q888" s="128"/>
      <c r="R888" s="128"/>
      <c r="S888" s="128"/>
      <c r="T888" s="128"/>
      <c r="U888" s="128"/>
      <c r="V888" s="128"/>
      <c r="W888" s="128"/>
      <c r="X888" s="128"/>
      <c r="Y888" s="122"/>
      <c r="Z888" s="40"/>
      <c r="AA888" s="40"/>
      <c r="AB888" s="40"/>
      <c r="AC888" s="40"/>
      <c r="AD888" s="13"/>
      <c r="AE888" s="13"/>
      <c r="AF888" s="13"/>
      <c r="AG888" s="13"/>
      <c r="AH888" s="13"/>
      <c r="AI888" s="13"/>
      <c r="AJ888" s="13"/>
      <c r="AK888" s="13"/>
      <c r="AL888" s="13"/>
      <c r="AM888" s="13"/>
    </row>
    <row r="889" spans="1:39" ht="15.75" customHeight="1" x14ac:dyDescent="0.25">
      <c r="A889" s="13"/>
      <c r="B889" s="126"/>
      <c r="C889" s="125" t="s">
        <v>1314</v>
      </c>
      <c r="D889" s="130"/>
      <c r="E889" s="130"/>
      <c r="F889" s="130"/>
      <c r="G889" s="130"/>
      <c r="H889" s="130"/>
      <c r="I889" s="130"/>
      <c r="J889" s="130"/>
      <c r="K889" s="130"/>
      <c r="L889" s="130"/>
      <c r="M889" s="130"/>
      <c r="N889" s="128"/>
      <c r="O889" s="128"/>
      <c r="P889" s="128"/>
      <c r="Q889" s="128"/>
      <c r="R889" s="128"/>
      <c r="S889" s="128"/>
      <c r="T889" s="128"/>
      <c r="U889" s="128"/>
      <c r="V889" s="128"/>
      <c r="W889" s="128"/>
      <c r="X889" s="128"/>
      <c r="Y889" s="122"/>
      <c r="Z889" s="40"/>
      <c r="AA889" s="40"/>
      <c r="AB889" s="40"/>
      <c r="AC889" s="40"/>
      <c r="AD889" s="13"/>
      <c r="AE889" s="13"/>
      <c r="AF889" s="13"/>
      <c r="AG889" s="13"/>
      <c r="AH889" s="13"/>
      <c r="AI889" s="13"/>
      <c r="AJ889" s="13"/>
      <c r="AK889" s="13"/>
      <c r="AL889" s="13"/>
      <c r="AM889" s="13"/>
    </row>
    <row r="890" spans="1:39" ht="15.75" customHeight="1" x14ac:dyDescent="0.25">
      <c r="A890" s="13"/>
      <c r="B890" s="126"/>
      <c r="C890" s="125" t="s">
        <v>1315</v>
      </c>
      <c r="D890" s="130"/>
      <c r="E890" s="130"/>
      <c r="F890" s="130"/>
      <c r="G890" s="130"/>
      <c r="H890" s="130"/>
      <c r="I890" s="130"/>
      <c r="J890" s="130"/>
      <c r="K890" s="130"/>
      <c r="L890" s="130"/>
      <c r="M890" s="130"/>
      <c r="N890" s="128"/>
      <c r="O890" s="128"/>
      <c r="P890" s="128"/>
      <c r="Q890" s="128"/>
      <c r="R890" s="128"/>
      <c r="S890" s="128"/>
      <c r="T890" s="128"/>
      <c r="U890" s="128"/>
      <c r="V890" s="128"/>
      <c r="W890" s="128"/>
      <c r="X890" s="128"/>
      <c r="Y890" s="122"/>
      <c r="Z890" s="40"/>
      <c r="AA890" s="40"/>
      <c r="AB890" s="40"/>
      <c r="AC890" s="40"/>
      <c r="AD890" s="13"/>
      <c r="AE890" s="13"/>
      <c r="AF890" s="13"/>
      <c r="AG890" s="13"/>
      <c r="AH890" s="13"/>
      <c r="AI890" s="13"/>
      <c r="AJ890" s="13"/>
      <c r="AK890" s="13"/>
      <c r="AL890" s="13"/>
      <c r="AM890" s="13"/>
    </row>
    <row r="891" spans="1:39" ht="15.75" customHeight="1" x14ac:dyDescent="0.25">
      <c r="A891" s="13"/>
      <c r="B891" s="126"/>
      <c r="C891" s="129" t="s">
        <v>1316</v>
      </c>
      <c r="D891" s="128"/>
      <c r="E891" s="128"/>
      <c r="F891" s="128"/>
      <c r="G891" s="128"/>
      <c r="H891" s="128"/>
      <c r="I891" s="128"/>
      <c r="J891" s="128"/>
      <c r="K891" s="128"/>
      <c r="L891" s="128"/>
      <c r="M891" s="128"/>
      <c r="N891" s="128"/>
      <c r="O891" s="128"/>
      <c r="P891" s="128"/>
      <c r="Q891" s="128"/>
      <c r="R891" s="128"/>
      <c r="S891" s="128"/>
      <c r="T891" s="128"/>
      <c r="U891" s="128"/>
      <c r="V891" s="128"/>
      <c r="W891" s="128"/>
      <c r="X891" s="128"/>
      <c r="Y891" s="122"/>
      <c r="Z891" s="40"/>
      <c r="AA891" s="40"/>
      <c r="AB891" s="40"/>
      <c r="AC891" s="40"/>
      <c r="AD891" s="13"/>
      <c r="AE891" s="13"/>
      <c r="AF891" s="13"/>
      <c r="AG891" s="13"/>
      <c r="AH891" s="13"/>
      <c r="AI891" s="13"/>
      <c r="AJ891" s="13"/>
      <c r="AK891" s="13"/>
      <c r="AL891" s="13"/>
      <c r="AM891" s="13"/>
    </row>
    <row r="892" spans="1:39" ht="15" customHeight="1" x14ac:dyDescent="0.25">
      <c r="A892" s="13"/>
      <c r="B892" s="124"/>
      <c r="C892" s="122" t="s">
        <v>1317</v>
      </c>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22"/>
      <c r="Z892" s="40"/>
      <c r="AA892" s="40"/>
      <c r="AB892" s="40"/>
      <c r="AC892" s="40"/>
      <c r="AD892" s="13"/>
      <c r="AE892" s="13"/>
      <c r="AF892" s="13"/>
      <c r="AG892" s="13"/>
      <c r="AH892" s="13"/>
      <c r="AI892" s="13"/>
      <c r="AJ892" s="13"/>
      <c r="AK892" s="13"/>
      <c r="AL892" s="13"/>
      <c r="AM892" s="13"/>
    </row>
    <row r="893" spans="1:39" ht="15.75" customHeight="1" x14ac:dyDescent="0.25">
      <c r="A893" s="13"/>
      <c r="B893" s="124"/>
      <c r="C893" s="122" t="s">
        <v>1318</v>
      </c>
      <c r="D893" s="130"/>
      <c r="E893" s="130"/>
      <c r="F893" s="130"/>
      <c r="G893" s="130"/>
      <c r="H893" s="130"/>
      <c r="I893" s="130"/>
      <c r="J893" s="130"/>
      <c r="K893" s="130"/>
      <c r="L893" s="130"/>
      <c r="M893" s="130"/>
      <c r="N893" s="130"/>
      <c r="O893" s="130"/>
      <c r="P893" s="130"/>
      <c r="Q893" s="130"/>
      <c r="R893" s="130"/>
      <c r="S893" s="130"/>
      <c r="T893" s="130"/>
      <c r="U893" s="130"/>
      <c r="V893" s="130"/>
      <c r="W893" s="130"/>
      <c r="X893" s="130"/>
      <c r="Y893" s="122"/>
      <c r="Z893" s="40"/>
      <c r="AA893" s="40"/>
      <c r="AB893" s="40"/>
      <c r="AC893" s="40"/>
      <c r="AD893" s="13"/>
      <c r="AE893" s="13"/>
      <c r="AF893" s="13"/>
      <c r="AG893" s="13"/>
      <c r="AH893" s="13"/>
      <c r="AI893" s="13"/>
      <c r="AJ893" s="13"/>
      <c r="AK893" s="13"/>
      <c r="AL893" s="13"/>
      <c r="AM893" s="13"/>
    </row>
    <row r="894" spans="1:39" ht="15.75" customHeight="1" x14ac:dyDescent="0.25">
      <c r="A894" s="13"/>
      <c r="B894" s="124"/>
      <c r="C894" s="193" t="s">
        <v>1319</v>
      </c>
      <c r="D894" s="193"/>
      <c r="E894" s="193"/>
      <c r="F894" s="193"/>
      <c r="G894" s="193"/>
      <c r="H894" s="193"/>
      <c r="I894" s="193"/>
      <c r="J894" s="193"/>
      <c r="K894" s="193"/>
      <c r="L894" s="193"/>
      <c r="M894" s="193"/>
      <c r="N894" s="193"/>
      <c r="O894" s="193"/>
      <c r="P894" s="193"/>
      <c r="Q894" s="193"/>
      <c r="R894" s="193"/>
      <c r="S894" s="193"/>
      <c r="T894" s="193"/>
      <c r="U894" s="193"/>
      <c r="V894" s="193"/>
      <c r="W894" s="193"/>
      <c r="X894" s="193"/>
      <c r="Y894" s="122"/>
      <c r="Z894" s="40"/>
      <c r="AA894" s="40"/>
      <c r="AB894" s="40"/>
      <c r="AC894" s="40"/>
      <c r="AD894" s="13"/>
      <c r="AE894" s="13"/>
      <c r="AF894" s="13"/>
      <c r="AG894" s="13"/>
      <c r="AH894" s="13"/>
      <c r="AI894" s="13"/>
      <c r="AJ894" s="13"/>
      <c r="AK894" s="13"/>
      <c r="AL894" s="13"/>
      <c r="AM894" s="13"/>
    </row>
    <row r="895" spans="1:39" ht="15.75" customHeight="1" x14ac:dyDescent="0.25">
      <c r="A895" s="13"/>
      <c r="B895" s="124"/>
      <c r="C895" s="129" t="s">
        <v>1320</v>
      </c>
      <c r="D895" s="128"/>
      <c r="E895" s="128"/>
      <c r="F895" s="128"/>
      <c r="G895" s="128"/>
      <c r="H895" s="128"/>
      <c r="I895" s="128"/>
      <c r="J895" s="128"/>
      <c r="K895" s="128"/>
      <c r="L895" s="128"/>
      <c r="M895" s="128"/>
      <c r="N895" s="128"/>
      <c r="O895" s="128"/>
      <c r="P895" s="128"/>
      <c r="Q895" s="128"/>
      <c r="R895" s="128"/>
      <c r="S895" s="128"/>
      <c r="T895" s="128"/>
      <c r="U895" s="128"/>
      <c r="V895" s="128"/>
      <c r="W895" s="128"/>
      <c r="X895" s="128"/>
      <c r="Y895" s="122"/>
      <c r="Z895" s="40"/>
      <c r="AA895" s="40"/>
      <c r="AB895" s="40"/>
      <c r="AC895" s="40"/>
      <c r="AD895" s="13"/>
      <c r="AE895" s="13"/>
      <c r="AF895" s="13"/>
      <c r="AG895" s="13"/>
      <c r="AH895" s="13"/>
      <c r="AI895" s="13"/>
      <c r="AJ895" s="13"/>
      <c r="AK895" s="13"/>
      <c r="AL895" s="13"/>
      <c r="AM895" s="13"/>
    </row>
    <row r="896" spans="1:39" ht="15.75" customHeight="1" x14ac:dyDescent="0.25">
      <c r="A896" s="13"/>
      <c r="B896" s="124"/>
      <c r="C896" s="129" t="s">
        <v>1321</v>
      </c>
      <c r="D896" s="128"/>
      <c r="E896" s="128"/>
      <c r="F896" s="128"/>
      <c r="G896" s="128"/>
      <c r="H896" s="128"/>
      <c r="I896" s="128"/>
      <c r="J896" s="128"/>
      <c r="K896" s="128"/>
      <c r="L896" s="128"/>
      <c r="M896" s="128"/>
      <c r="N896" s="128"/>
      <c r="O896" s="128"/>
      <c r="P896" s="128"/>
      <c r="Q896" s="128"/>
      <c r="R896" s="128"/>
      <c r="S896" s="128"/>
      <c r="T896" s="128"/>
      <c r="U896" s="128"/>
      <c r="V896" s="128"/>
      <c r="W896" s="128"/>
      <c r="X896" s="128"/>
      <c r="Y896" s="122"/>
      <c r="Z896" s="40"/>
      <c r="AA896" s="40"/>
      <c r="AB896" s="40"/>
      <c r="AC896" s="40"/>
      <c r="AD896" s="13"/>
      <c r="AE896" s="13"/>
      <c r="AF896" s="13"/>
      <c r="AG896" s="13"/>
      <c r="AH896" s="13"/>
      <c r="AI896" s="13"/>
      <c r="AJ896" s="13"/>
      <c r="AK896" s="13"/>
      <c r="AL896" s="13"/>
      <c r="AM896" s="13"/>
    </row>
    <row r="897" spans="1:39" ht="15.75" customHeight="1" x14ac:dyDescent="0.25">
      <c r="A897" s="13"/>
      <c r="B897" s="124"/>
      <c r="C897" s="194" t="s">
        <v>1322</v>
      </c>
      <c r="D897" s="194"/>
      <c r="E897" s="194"/>
      <c r="F897" s="194"/>
      <c r="G897" s="194"/>
      <c r="H897" s="194"/>
      <c r="I897" s="194"/>
      <c r="J897" s="194"/>
      <c r="K897" s="194"/>
      <c r="L897" s="194"/>
      <c r="M897" s="194"/>
      <c r="N897" s="194"/>
      <c r="O897" s="194"/>
      <c r="P897" s="194"/>
      <c r="Q897" s="194"/>
      <c r="R897" s="194"/>
      <c r="S897" s="194"/>
      <c r="T897" s="194"/>
      <c r="U897" s="194"/>
      <c r="V897" s="194"/>
      <c r="W897" s="194"/>
      <c r="X897" s="194"/>
      <c r="Y897" s="122"/>
      <c r="Z897" s="40"/>
      <c r="AA897" s="40"/>
      <c r="AB897" s="40"/>
      <c r="AC897" s="40"/>
      <c r="AD897" s="13"/>
      <c r="AE897" s="13"/>
      <c r="AF897" s="13"/>
      <c r="AG897" s="13"/>
      <c r="AH897" s="13"/>
      <c r="AI897" s="13"/>
      <c r="AJ897" s="13"/>
      <c r="AK897" s="13"/>
      <c r="AL897" s="13"/>
      <c r="AM897" s="13"/>
    </row>
    <row r="898" spans="1:39" ht="15.75" customHeight="1" x14ac:dyDescent="0.25">
      <c r="A898" s="13"/>
      <c r="B898" s="124"/>
      <c r="C898" s="132" t="s">
        <v>1323</v>
      </c>
      <c r="D898" s="132"/>
      <c r="E898" s="132"/>
      <c r="F898" s="132"/>
      <c r="G898" s="132"/>
      <c r="H898" s="132"/>
      <c r="I898" s="132"/>
      <c r="J898" s="132"/>
      <c r="K898" s="132"/>
      <c r="L898" s="132"/>
      <c r="M898" s="130"/>
      <c r="N898" s="130"/>
      <c r="O898" s="130"/>
      <c r="P898" s="130"/>
      <c r="Q898" s="130"/>
      <c r="R898" s="130"/>
      <c r="S898" s="130"/>
      <c r="T898" s="130"/>
      <c r="U898" s="130"/>
      <c r="V898" s="130"/>
      <c r="W898" s="130"/>
      <c r="X898" s="130"/>
      <c r="Y898" s="130"/>
      <c r="Z898" s="40"/>
      <c r="AA898" s="40"/>
      <c r="AB898" s="40"/>
      <c r="AC898" s="40"/>
      <c r="AD898" s="13"/>
      <c r="AE898" s="13"/>
      <c r="AF898" s="13"/>
      <c r="AG898" s="13"/>
      <c r="AH898" s="13"/>
      <c r="AI898" s="13"/>
      <c r="AJ898" s="13"/>
      <c r="AK898" s="13"/>
      <c r="AL898" s="13"/>
      <c r="AM898" s="13"/>
    </row>
    <row r="899" spans="1:39" ht="15.75" customHeight="1" x14ac:dyDescent="0.25">
      <c r="A899" s="13"/>
      <c r="B899" s="126">
        <v>2</v>
      </c>
      <c r="C899" s="122" t="s">
        <v>1324</v>
      </c>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40"/>
      <c r="AA899" s="40"/>
      <c r="AB899" s="40"/>
      <c r="AC899" s="40"/>
      <c r="AD899" s="13"/>
      <c r="AE899" s="13"/>
      <c r="AF899" s="13"/>
      <c r="AG899" s="13"/>
      <c r="AH899" s="13"/>
      <c r="AI899" s="13"/>
      <c r="AJ899" s="13"/>
      <c r="AK899" s="13"/>
      <c r="AL899" s="13"/>
      <c r="AM899" s="13"/>
    </row>
    <row r="900" spans="1:39" ht="15.75" customHeight="1" x14ac:dyDescent="0.25">
      <c r="A900" s="13"/>
      <c r="B900" s="126">
        <v>3</v>
      </c>
      <c r="C900" s="122" t="s">
        <v>1325</v>
      </c>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40"/>
      <c r="AA900" s="40"/>
      <c r="AB900" s="40"/>
      <c r="AC900" s="40"/>
      <c r="AD900" s="13"/>
      <c r="AE900" s="13"/>
      <c r="AF900" s="13"/>
      <c r="AG900" s="13"/>
      <c r="AH900" s="13"/>
      <c r="AI900" s="13"/>
      <c r="AJ900" s="13"/>
      <c r="AK900" s="13"/>
      <c r="AL900" s="13"/>
      <c r="AM900" s="13"/>
    </row>
    <row r="901" spans="1:39" ht="15.75" customHeight="1" x14ac:dyDescent="0.25">
      <c r="A901" s="13"/>
      <c r="B901" s="126">
        <v>4</v>
      </c>
      <c r="C901" s="122" t="s">
        <v>1326</v>
      </c>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40"/>
      <c r="AA901" s="40"/>
      <c r="AB901" s="40"/>
      <c r="AC901" s="40"/>
      <c r="AD901" s="13"/>
      <c r="AE901" s="13"/>
      <c r="AF901" s="13"/>
      <c r="AG901" s="13"/>
      <c r="AH901" s="13"/>
      <c r="AI901" s="13"/>
      <c r="AJ901" s="13"/>
      <c r="AK901" s="13"/>
      <c r="AL901" s="13"/>
      <c r="AM901" s="13"/>
    </row>
    <row r="902" spans="1:39" ht="35.25" customHeight="1" x14ac:dyDescent="0.25">
      <c r="A902" s="13"/>
      <c r="B902" s="126">
        <v>5</v>
      </c>
      <c r="C902" s="193" t="s">
        <v>1327</v>
      </c>
      <c r="D902" s="193"/>
      <c r="E902" s="193"/>
      <c r="F902" s="193"/>
      <c r="G902" s="193"/>
      <c r="H902" s="193"/>
      <c r="I902" s="193"/>
      <c r="J902" s="193"/>
      <c r="K902" s="193"/>
      <c r="L902" s="193"/>
      <c r="M902" s="193"/>
      <c r="N902" s="193"/>
      <c r="O902" s="193"/>
      <c r="P902" s="193"/>
      <c r="Q902" s="193"/>
      <c r="R902" s="193"/>
      <c r="S902" s="193"/>
      <c r="T902" s="193"/>
      <c r="U902" s="193"/>
      <c r="V902" s="193"/>
      <c r="W902" s="193"/>
      <c r="X902" s="193"/>
      <c r="Y902" s="193"/>
      <c r="Z902" s="40"/>
      <c r="AA902" s="40"/>
      <c r="AB902" s="40"/>
      <c r="AC902" s="40"/>
      <c r="AD902" s="13"/>
      <c r="AE902" s="13"/>
      <c r="AF902" s="13"/>
      <c r="AG902" s="13"/>
      <c r="AH902" s="13"/>
      <c r="AI902" s="13"/>
      <c r="AJ902" s="13"/>
      <c r="AK902" s="13"/>
      <c r="AL902" s="13"/>
      <c r="AM902" s="13"/>
    </row>
    <row r="903" spans="1:39" ht="27.75" customHeight="1" x14ac:dyDescent="0.25">
      <c r="A903" s="13"/>
      <c r="B903" s="126">
        <v>6</v>
      </c>
      <c r="C903" s="129" t="s">
        <v>1328</v>
      </c>
      <c r="D903" s="128"/>
      <c r="E903" s="128"/>
      <c r="F903" s="128"/>
      <c r="G903" s="128"/>
      <c r="H903" s="128"/>
      <c r="I903" s="128"/>
      <c r="J903" s="128"/>
      <c r="K903" s="128"/>
      <c r="L903" s="128"/>
      <c r="M903" s="128"/>
      <c r="N903" s="128"/>
      <c r="O903" s="128"/>
      <c r="P903" s="128"/>
      <c r="Q903" s="128"/>
      <c r="R903" s="128"/>
      <c r="S903" s="128"/>
      <c r="T903" s="128"/>
      <c r="U903" s="128"/>
      <c r="V903" s="128"/>
      <c r="W903" s="128"/>
      <c r="X903" s="128"/>
      <c r="Y903" s="128"/>
      <c r="Z903" s="40"/>
      <c r="AA903" s="40"/>
      <c r="AB903" s="40"/>
      <c r="AC903" s="40"/>
      <c r="AD903" s="13"/>
      <c r="AE903" s="13"/>
      <c r="AF903" s="13"/>
      <c r="AG903" s="13"/>
      <c r="AH903" s="13"/>
      <c r="AI903" s="13"/>
      <c r="AJ903" s="13"/>
      <c r="AK903" s="13"/>
      <c r="AL903" s="13"/>
      <c r="AM903" s="13"/>
    </row>
    <row r="904" spans="1:39" ht="18" customHeight="1" x14ac:dyDescent="0.25">
      <c r="A904" s="13"/>
      <c r="B904" s="126">
        <v>7</v>
      </c>
      <c r="C904" s="122" t="s">
        <v>1329</v>
      </c>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40"/>
      <c r="AA904" s="40"/>
      <c r="AB904" s="40"/>
      <c r="AC904" s="40"/>
      <c r="AD904" s="13"/>
      <c r="AE904" s="13"/>
      <c r="AF904" s="13"/>
      <c r="AG904" s="13"/>
      <c r="AH904" s="13"/>
      <c r="AI904" s="13"/>
      <c r="AJ904" s="13"/>
      <c r="AK904" s="13"/>
      <c r="AL904" s="13"/>
      <c r="AM904" s="13"/>
    </row>
    <row r="905" spans="1:39" ht="15.75" customHeight="1" x14ac:dyDescent="0.25">
      <c r="A905" s="13"/>
      <c r="B905" s="133">
        <v>8</v>
      </c>
      <c r="C905" s="134" t="s">
        <v>1330</v>
      </c>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40"/>
      <c r="AA905" s="40"/>
      <c r="AB905" s="40"/>
      <c r="AC905" s="40"/>
      <c r="AD905" s="13"/>
      <c r="AE905" s="13"/>
      <c r="AF905" s="13"/>
      <c r="AG905" s="13"/>
      <c r="AH905" s="13"/>
      <c r="AI905" s="13"/>
      <c r="AJ905" s="13"/>
      <c r="AK905" s="13"/>
      <c r="AL905" s="13"/>
      <c r="AM905" s="13"/>
    </row>
    <row r="906" spans="1:39" ht="15.75" customHeight="1" x14ac:dyDescent="0.25">
      <c r="A906" s="13"/>
      <c r="B906" s="126">
        <v>9</v>
      </c>
      <c r="C906" s="122" t="s">
        <v>1331</v>
      </c>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40"/>
      <c r="AA906" s="40"/>
      <c r="AB906" s="40"/>
      <c r="AC906" s="40"/>
      <c r="AD906" s="13"/>
      <c r="AE906" s="13"/>
      <c r="AF906" s="13"/>
      <c r="AG906" s="13"/>
      <c r="AH906" s="13"/>
      <c r="AI906" s="13"/>
      <c r="AJ906" s="13"/>
      <c r="AK906" s="13"/>
      <c r="AL906" s="13"/>
      <c r="AM906" s="13"/>
    </row>
    <row r="907" spans="1:39" ht="15.75" customHeight="1" x14ac:dyDescent="0.25">
      <c r="A907" s="13"/>
      <c r="B907" s="126">
        <v>10</v>
      </c>
      <c r="C907" s="122" t="s">
        <v>1332</v>
      </c>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40"/>
      <c r="AA907" s="40"/>
      <c r="AB907" s="40"/>
      <c r="AC907" s="40"/>
      <c r="AD907" s="13"/>
      <c r="AE907" s="13"/>
      <c r="AF907" s="13"/>
      <c r="AG907" s="13"/>
      <c r="AH907" s="13"/>
      <c r="AI907" s="13"/>
      <c r="AJ907" s="13"/>
      <c r="AK907" s="13"/>
      <c r="AL907" s="13"/>
      <c r="AM907" s="13"/>
    </row>
    <row r="908" spans="1:39" ht="15.75" customHeight="1" x14ac:dyDescent="0.25">
      <c r="A908" s="13"/>
      <c r="B908" s="126">
        <v>11</v>
      </c>
      <c r="C908" s="193" t="s">
        <v>1333</v>
      </c>
      <c r="D908" s="193"/>
      <c r="E908" s="193"/>
      <c r="F908" s="193"/>
      <c r="G908" s="193"/>
      <c r="H908" s="193"/>
      <c r="I908" s="193"/>
      <c r="J908" s="193"/>
      <c r="K908" s="193"/>
      <c r="L908" s="193"/>
      <c r="M908" s="193"/>
      <c r="N908" s="193"/>
      <c r="O908" s="193"/>
      <c r="P908" s="193"/>
      <c r="Q908" s="193"/>
      <c r="R908" s="193"/>
      <c r="S908" s="193"/>
      <c r="T908" s="193"/>
      <c r="U908" s="193"/>
      <c r="V908" s="193"/>
      <c r="W908" s="193"/>
      <c r="X908" s="193"/>
      <c r="Y908" s="193"/>
      <c r="Z908" s="40"/>
      <c r="AA908" s="40"/>
      <c r="AB908" s="40"/>
      <c r="AC908" s="40"/>
      <c r="AD908" s="13"/>
      <c r="AE908" s="13"/>
      <c r="AF908" s="13"/>
      <c r="AG908" s="13"/>
      <c r="AH908" s="13"/>
      <c r="AI908" s="13"/>
      <c r="AJ908" s="13"/>
      <c r="AK908" s="13"/>
      <c r="AL908" s="13"/>
      <c r="AM908" s="13"/>
    </row>
    <row r="909" spans="1:39" ht="15.75" customHeight="1" x14ac:dyDescent="0.25">
      <c r="A909" s="13"/>
      <c r="B909" s="126">
        <v>12</v>
      </c>
      <c r="C909" s="193" t="s">
        <v>1334</v>
      </c>
      <c r="D909" s="193"/>
      <c r="E909" s="193"/>
      <c r="F909" s="193"/>
      <c r="G909" s="193"/>
      <c r="H909" s="193"/>
      <c r="I909" s="193"/>
      <c r="J909" s="193"/>
      <c r="K909" s="193"/>
      <c r="L909" s="193"/>
      <c r="M909" s="193"/>
      <c r="N909" s="193"/>
      <c r="O909" s="193"/>
      <c r="P909" s="193"/>
      <c r="Q909" s="193"/>
      <c r="R909" s="122"/>
      <c r="S909" s="122"/>
      <c r="T909" s="122"/>
      <c r="U909" s="122"/>
      <c r="V909" s="122"/>
      <c r="W909" s="122"/>
      <c r="X909" s="122"/>
      <c r="Y909" s="122"/>
      <c r="Z909" s="40"/>
      <c r="AA909" s="40"/>
      <c r="AB909" s="40"/>
      <c r="AC909" s="40"/>
      <c r="AD909" s="13"/>
      <c r="AE909" s="13"/>
      <c r="AF909" s="13"/>
      <c r="AG909" s="13"/>
      <c r="AH909" s="13"/>
      <c r="AI909" s="13"/>
      <c r="AJ909" s="13"/>
      <c r="AK909" s="13"/>
      <c r="AL909" s="13"/>
      <c r="AM909" s="13"/>
    </row>
    <row r="910" spans="1:39" ht="15.75" customHeight="1" x14ac:dyDescent="0.25">
      <c r="A910" s="13"/>
      <c r="B910" s="126"/>
      <c r="C910" s="193"/>
      <c r="D910" s="193"/>
      <c r="E910" s="193"/>
      <c r="F910" s="193"/>
      <c r="G910" s="193"/>
      <c r="H910" s="193"/>
      <c r="I910" s="193"/>
      <c r="J910" s="193"/>
      <c r="K910" s="193"/>
      <c r="L910" s="193"/>
      <c r="M910" s="193"/>
      <c r="N910" s="193"/>
      <c r="O910" s="193"/>
      <c r="P910" s="193"/>
      <c r="Q910" s="193"/>
      <c r="R910" s="122"/>
      <c r="S910" s="122"/>
      <c r="T910" s="122"/>
      <c r="U910" s="122"/>
      <c r="V910" s="122"/>
      <c r="W910" s="122"/>
      <c r="X910" s="122"/>
      <c r="Y910" s="122"/>
      <c r="Z910" s="40"/>
      <c r="AA910" s="40"/>
      <c r="AB910" s="40"/>
      <c r="AC910" s="40"/>
      <c r="AD910" s="13"/>
      <c r="AE910" s="13"/>
      <c r="AF910" s="13"/>
      <c r="AG910" s="13"/>
      <c r="AH910" s="13"/>
      <c r="AI910" s="13"/>
      <c r="AJ910" s="13"/>
      <c r="AK910" s="13"/>
      <c r="AL910" s="13"/>
      <c r="AM910" s="13"/>
    </row>
    <row r="911" spans="1:39" ht="15.75" customHeight="1" x14ac:dyDescent="0.25">
      <c r="A911" s="13"/>
      <c r="B911" s="126">
        <v>13</v>
      </c>
      <c r="C911" s="193" t="s">
        <v>1335</v>
      </c>
      <c r="D911" s="193"/>
      <c r="E911" s="193"/>
      <c r="F911" s="193"/>
      <c r="G911" s="193"/>
      <c r="H911" s="193"/>
      <c r="I911" s="193"/>
      <c r="J911" s="193"/>
      <c r="K911" s="193"/>
      <c r="L911" s="193"/>
      <c r="M911" s="193"/>
      <c r="N911" s="193"/>
      <c r="O911" s="193"/>
      <c r="P911" s="193"/>
      <c r="Q911" s="193"/>
      <c r="R911" s="122"/>
      <c r="S911" s="122"/>
      <c r="T911" s="122"/>
      <c r="U911" s="122"/>
      <c r="V911" s="122"/>
      <c r="W911" s="122"/>
      <c r="X911" s="122"/>
      <c r="Y911" s="122"/>
      <c r="Z911" s="40"/>
      <c r="AA911" s="40"/>
      <c r="AB911" s="40"/>
      <c r="AC911" s="40"/>
      <c r="AD911" s="13"/>
      <c r="AE911" s="13"/>
      <c r="AF911" s="13"/>
      <c r="AG911" s="13"/>
      <c r="AH911" s="13"/>
      <c r="AI911" s="13"/>
      <c r="AJ911" s="13"/>
      <c r="AK911" s="13"/>
      <c r="AL911" s="13"/>
      <c r="AM911" s="13"/>
    </row>
    <row r="912" spans="1:39" ht="69" customHeight="1" x14ac:dyDescent="0.25">
      <c r="A912" s="13"/>
      <c r="B912" s="135">
        <v>14</v>
      </c>
      <c r="C912" s="195" t="s">
        <v>1336</v>
      </c>
      <c r="D912" s="195"/>
      <c r="E912" s="195"/>
      <c r="F912" s="195"/>
      <c r="G912" s="195"/>
      <c r="H912" s="195"/>
      <c r="I912" s="195"/>
      <c r="J912" s="195"/>
      <c r="K912" s="195"/>
      <c r="L912" s="195"/>
      <c r="M912" s="195"/>
      <c r="N912" s="195"/>
      <c r="O912" s="195"/>
      <c r="P912" s="195"/>
      <c r="Q912" s="195"/>
      <c r="R912" s="195"/>
      <c r="S912" s="195"/>
      <c r="T912" s="195"/>
      <c r="U912" s="195"/>
      <c r="V912" s="195"/>
      <c r="W912" s="195"/>
      <c r="X912" s="195"/>
      <c r="Y912" s="195"/>
      <c r="Z912" s="40"/>
      <c r="AA912" s="40"/>
      <c r="AB912" s="40"/>
      <c r="AC912" s="40"/>
      <c r="AD912" s="13"/>
      <c r="AE912" s="13"/>
      <c r="AF912" s="13"/>
      <c r="AG912" s="13"/>
      <c r="AH912" s="13"/>
      <c r="AI912" s="13"/>
      <c r="AJ912" s="13"/>
      <c r="AK912" s="13"/>
      <c r="AL912" s="13"/>
      <c r="AM912" s="13"/>
    </row>
    <row r="913" spans="1:39" ht="15.75" customHeight="1" x14ac:dyDescent="0.25">
      <c r="A913" s="13"/>
      <c r="B913" s="126">
        <v>15</v>
      </c>
      <c r="C913" s="193" t="s">
        <v>1337</v>
      </c>
      <c r="D913" s="193"/>
      <c r="E913" s="193"/>
      <c r="F913" s="193"/>
      <c r="G913" s="193"/>
      <c r="H913" s="193"/>
      <c r="I913" s="193"/>
      <c r="J913" s="193"/>
      <c r="K913" s="193"/>
      <c r="L913" s="193"/>
      <c r="M913" s="193"/>
      <c r="N913" s="193"/>
      <c r="O913" s="193"/>
      <c r="P913" s="193"/>
      <c r="Q913" s="193"/>
      <c r="R913" s="193"/>
      <c r="S913" s="193"/>
      <c r="T913" s="193"/>
      <c r="U913" s="193"/>
      <c r="V913" s="193"/>
      <c r="W913" s="193"/>
      <c r="X913" s="193"/>
      <c r="Y913" s="193"/>
      <c r="Z913" s="40"/>
      <c r="AA913" s="40"/>
      <c r="AB913" s="40"/>
      <c r="AC913" s="40"/>
      <c r="AD913" s="13"/>
      <c r="AE913" s="13"/>
      <c r="AF913" s="13"/>
      <c r="AG913" s="13"/>
      <c r="AH913" s="13"/>
      <c r="AI913" s="13"/>
      <c r="AJ913" s="13"/>
      <c r="AK913" s="13"/>
      <c r="AL913" s="13"/>
      <c r="AM913" s="13"/>
    </row>
    <row r="914" spans="1:39" ht="15.75" customHeight="1" x14ac:dyDescent="0.25">
      <c r="A914" s="13"/>
      <c r="B914" s="126">
        <v>16</v>
      </c>
      <c r="C914" s="122" t="s">
        <v>1338</v>
      </c>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40"/>
      <c r="AA914" s="40"/>
      <c r="AB914" s="40"/>
      <c r="AC914" s="40"/>
      <c r="AD914" s="13"/>
      <c r="AE914" s="13"/>
      <c r="AF914" s="13"/>
      <c r="AG914" s="13"/>
      <c r="AH914" s="13"/>
      <c r="AI914" s="13"/>
      <c r="AJ914" s="13"/>
      <c r="AK914" s="13"/>
      <c r="AL914" s="13"/>
      <c r="AM914" s="13"/>
    </row>
    <row r="915" spans="1:39" ht="15.75" customHeight="1" x14ac:dyDescent="0.25">
      <c r="A915" s="13"/>
      <c r="B915" s="126">
        <v>17</v>
      </c>
      <c r="C915" s="122" t="s">
        <v>1339</v>
      </c>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40"/>
      <c r="AA915" s="40"/>
      <c r="AB915" s="40"/>
      <c r="AC915" s="40"/>
      <c r="AD915" s="13"/>
      <c r="AE915" s="13"/>
      <c r="AF915" s="13"/>
      <c r="AG915" s="13"/>
      <c r="AH915" s="13"/>
      <c r="AI915" s="13"/>
      <c r="AJ915" s="13"/>
      <c r="AK915" s="13"/>
      <c r="AL915" s="13"/>
      <c r="AM915" s="13"/>
    </row>
    <row r="916" spans="1:39" ht="14.25" customHeight="1" x14ac:dyDescent="0.25">
      <c r="A916" s="13"/>
      <c r="B916" s="126">
        <v>18</v>
      </c>
      <c r="C916" s="122" t="s">
        <v>1340</v>
      </c>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40"/>
      <c r="AA916" s="40"/>
      <c r="AB916" s="40"/>
      <c r="AC916" s="40"/>
      <c r="AD916" s="13"/>
      <c r="AE916" s="13"/>
      <c r="AF916" s="13"/>
      <c r="AG916" s="13"/>
      <c r="AH916" s="13"/>
      <c r="AI916" s="13"/>
      <c r="AJ916" s="13"/>
      <c r="AK916" s="13"/>
      <c r="AL916" s="13"/>
      <c r="AM916" s="13"/>
    </row>
    <row r="917" spans="1:39" ht="15.75" customHeight="1" x14ac:dyDescent="0.25">
      <c r="A917" s="13"/>
      <c r="B917" s="126">
        <v>19</v>
      </c>
      <c r="C917" s="122" t="s">
        <v>1341</v>
      </c>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40"/>
      <c r="AA917" s="40"/>
      <c r="AB917" s="40"/>
      <c r="AC917" s="40"/>
      <c r="AD917" s="13"/>
      <c r="AE917" s="13"/>
      <c r="AF917" s="13"/>
      <c r="AG917" s="13"/>
      <c r="AH917" s="13"/>
      <c r="AI917" s="13"/>
      <c r="AJ917" s="13"/>
      <c r="AK917" s="13"/>
      <c r="AL917" s="13"/>
      <c r="AM917" s="13"/>
    </row>
    <row r="918" spans="1:39" ht="15.75" customHeight="1" x14ac:dyDescent="0.25">
      <c r="A918" s="13"/>
      <c r="B918" s="126" t="s">
        <v>1342</v>
      </c>
      <c r="C918" s="122" t="s">
        <v>1343</v>
      </c>
      <c r="D918" s="122"/>
      <c r="E918" s="122"/>
      <c r="F918" s="122"/>
      <c r="G918" s="122"/>
      <c r="H918" s="122"/>
      <c r="I918" s="122"/>
      <c r="J918" s="122"/>
      <c r="K918" s="122"/>
      <c r="L918" s="122"/>
      <c r="M918" s="122"/>
      <c r="N918" s="128"/>
      <c r="O918" s="128"/>
      <c r="P918" s="128"/>
      <c r="Q918" s="128"/>
      <c r="R918" s="122"/>
      <c r="S918" s="122"/>
      <c r="T918" s="122"/>
      <c r="U918" s="122"/>
      <c r="V918" s="122"/>
      <c r="W918" s="122"/>
      <c r="X918" s="122"/>
      <c r="Y918" s="122"/>
      <c r="Z918" s="40"/>
      <c r="AA918" s="40"/>
      <c r="AB918" s="40"/>
      <c r="AC918" s="40"/>
      <c r="AD918" s="13"/>
      <c r="AE918" s="13"/>
      <c r="AF918" s="13"/>
      <c r="AG918" s="13"/>
      <c r="AH918" s="13"/>
      <c r="AI918" s="13"/>
      <c r="AJ918" s="13"/>
      <c r="AK918" s="13"/>
      <c r="AL918" s="13"/>
      <c r="AM918" s="13"/>
    </row>
    <row r="919" spans="1:39" ht="15.75" customHeight="1" x14ac:dyDescent="0.25">
      <c r="A919" s="13"/>
      <c r="B919" s="126">
        <v>22</v>
      </c>
      <c r="C919" s="193" t="s">
        <v>1344</v>
      </c>
      <c r="D919" s="193"/>
      <c r="E919" s="193"/>
      <c r="F919" s="193"/>
      <c r="G919" s="193"/>
      <c r="H919" s="193"/>
      <c r="I919" s="193"/>
      <c r="J919" s="193"/>
      <c r="K919" s="193"/>
      <c r="L919" s="193"/>
      <c r="M919" s="193"/>
      <c r="N919" s="193"/>
      <c r="O919" s="193"/>
      <c r="P919" s="193"/>
      <c r="Q919" s="193"/>
      <c r="R919" s="193"/>
      <c r="S919" s="193"/>
      <c r="T919" s="193"/>
      <c r="U919" s="193"/>
      <c r="V919" s="193"/>
      <c r="W919" s="193"/>
      <c r="X919" s="193"/>
      <c r="Y919" s="193"/>
      <c r="Z919" s="40"/>
      <c r="AA919" s="40"/>
      <c r="AB919" s="40"/>
      <c r="AC919" s="40"/>
      <c r="AD919" s="13"/>
      <c r="AE919" s="13"/>
      <c r="AF919" s="13"/>
      <c r="AG919" s="13"/>
      <c r="AH919" s="13"/>
      <c r="AI919" s="13"/>
      <c r="AJ919" s="13"/>
      <c r="AK919" s="13"/>
      <c r="AL919" s="13"/>
      <c r="AM919" s="13"/>
    </row>
    <row r="920" spans="1:39" ht="36" customHeight="1" x14ac:dyDescent="0.25">
      <c r="A920" s="13"/>
      <c r="B920" s="126">
        <v>23</v>
      </c>
      <c r="C920" s="193" t="s">
        <v>1345</v>
      </c>
      <c r="D920" s="193"/>
      <c r="E920" s="193"/>
      <c r="F920" s="193"/>
      <c r="G920" s="193"/>
      <c r="H920" s="193"/>
      <c r="I920" s="193"/>
      <c r="J920" s="193"/>
      <c r="K920" s="193"/>
      <c r="L920" s="193"/>
      <c r="M920" s="193"/>
      <c r="N920" s="193"/>
      <c r="O920" s="193"/>
      <c r="P920" s="193"/>
      <c r="Q920" s="193"/>
      <c r="R920" s="193"/>
      <c r="S920" s="193"/>
      <c r="T920" s="193"/>
      <c r="U920" s="193"/>
      <c r="V920" s="193"/>
      <c r="W920" s="193"/>
      <c r="X920" s="193"/>
      <c r="Y920" s="193"/>
      <c r="Z920" s="40"/>
      <c r="AA920" s="40"/>
      <c r="AB920" s="40"/>
      <c r="AC920" s="40"/>
      <c r="AD920" s="13"/>
      <c r="AE920" s="13"/>
      <c r="AF920" s="13"/>
      <c r="AG920" s="13"/>
      <c r="AH920" s="13"/>
      <c r="AI920" s="13"/>
      <c r="AJ920" s="13"/>
      <c r="AK920" s="13"/>
      <c r="AL920" s="13"/>
      <c r="AM920" s="13"/>
    </row>
    <row r="921" spans="1:39" ht="15.75" customHeight="1" x14ac:dyDescent="0.25">
      <c r="A921" s="13"/>
      <c r="B921" s="126">
        <v>24</v>
      </c>
      <c r="C921" s="122" t="s">
        <v>1346</v>
      </c>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40"/>
      <c r="AA921" s="40"/>
      <c r="AB921" s="40"/>
      <c r="AC921" s="40"/>
      <c r="AD921" s="13"/>
      <c r="AE921" s="13"/>
      <c r="AF921" s="13"/>
      <c r="AG921" s="13"/>
      <c r="AH921" s="13"/>
      <c r="AI921" s="13"/>
      <c r="AJ921" s="13"/>
      <c r="AK921" s="13"/>
      <c r="AL921" s="13"/>
      <c r="AM921" s="13"/>
    </row>
    <row r="922" spans="1:39" ht="14.25" customHeight="1" x14ac:dyDescent="0.25">
      <c r="A922" s="13"/>
      <c r="B922" s="126"/>
      <c r="C922" s="122" t="s">
        <v>1347</v>
      </c>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40"/>
      <c r="AA922" s="40"/>
      <c r="AB922" s="136"/>
      <c r="AC922" s="40"/>
      <c r="AD922" s="13"/>
      <c r="AE922" s="13"/>
      <c r="AF922" s="13"/>
      <c r="AG922" s="13"/>
      <c r="AH922" s="13"/>
      <c r="AI922" s="13"/>
      <c r="AJ922" s="13"/>
      <c r="AK922" s="13"/>
      <c r="AL922" s="13"/>
      <c r="AM922" s="13"/>
    </row>
    <row r="923" spans="1:39" ht="15.75" customHeight="1" x14ac:dyDescent="0.25">
      <c r="A923" s="13"/>
      <c r="B923" s="124"/>
      <c r="C923" s="192" t="s">
        <v>1348</v>
      </c>
      <c r="D923" s="192"/>
      <c r="E923" s="192"/>
      <c r="F923" s="192"/>
      <c r="G923" s="192"/>
      <c r="H923" s="192"/>
      <c r="I923" s="192"/>
      <c r="J923" s="192"/>
      <c r="K923" s="192"/>
      <c r="L923" s="192"/>
      <c r="M923" s="192"/>
      <c r="N923" s="192"/>
      <c r="O923" s="192"/>
      <c r="P923" s="192"/>
      <c r="Q923" s="192"/>
      <c r="R923" s="192"/>
      <c r="S923" s="192"/>
      <c r="T923" s="192"/>
      <c r="U923" s="192"/>
      <c r="V923" s="192"/>
      <c r="W923" s="192"/>
      <c r="X923" s="192"/>
      <c r="Y923" s="192"/>
      <c r="Z923" s="40"/>
      <c r="AA923" s="40"/>
      <c r="AB923" s="40"/>
      <c r="AC923" s="40"/>
      <c r="AD923" s="13"/>
      <c r="AE923" s="13"/>
      <c r="AF923" s="13"/>
      <c r="AG923" s="13"/>
      <c r="AH923" s="13"/>
      <c r="AI923" s="13"/>
      <c r="AJ923" s="13"/>
      <c r="AK923" s="13"/>
      <c r="AL923" s="13"/>
      <c r="AM923" s="13"/>
    </row>
  </sheetData>
  <mergeCells count="43">
    <mergeCell ref="C923:Y923"/>
    <mergeCell ref="C919:Y919"/>
    <mergeCell ref="C885:X885"/>
    <mergeCell ref="C894:X894"/>
    <mergeCell ref="C897:X897"/>
    <mergeCell ref="C902:Y902"/>
    <mergeCell ref="C908:Y908"/>
    <mergeCell ref="C909:Q910"/>
    <mergeCell ref="C911:Q911"/>
    <mergeCell ref="C912:Y912"/>
    <mergeCell ref="C913:Y913"/>
    <mergeCell ref="C920:Y920"/>
    <mergeCell ref="G13:G14"/>
    <mergeCell ref="B4:Y4"/>
    <mergeCell ref="B5:C5"/>
    <mergeCell ref="D5:X5"/>
    <mergeCell ref="T6:Y7"/>
    <mergeCell ref="T8:Y9"/>
    <mergeCell ref="D10:X10"/>
    <mergeCell ref="B13:B14"/>
    <mergeCell ref="C13:C14"/>
    <mergeCell ref="D13:D14"/>
    <mergeCell ref="E13:E14"/>
    <mergeCell ref="F13:F14"/>
    <mergeCell ref="S13:S14"/>
    <mergeCell ref="H13:H14"/>
    <mergeCell ref="I13:I14"/>
    <mergeCell ref="J13:J14"/>
    <mergeCell ref="K13:K14"/>
    <mergeCell ref="L13:L14"/>
    <mergeCell ref="M13:M14"/>
    <mergeCell ref="N13:N14"/>
    <mergeCell ref="O13:O14"/>
    <mergeCell ref="P13:P14"/>
    <mergeCell ref="Q13:Q14"/>
    <mergeCell ref="R13:R14"/>
    <mergeCell ref="Z13:Z14"/>
    <mergeCell ref="T13:T14"/>
    <mergeCell ref="U13:U14"/>
    <mergeCell ref="V13:V14"/>
    <mergeCell ref="W13:W14"/>
    <mergeCell ref="X13:X14"/>
    <mergeCell ref="Y13:Y1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Даулеткелдиев Маулен</cp:lastModifiedBy>
  <dcterms:created xsi:type="dcterms:W3CDTF">2016-11-28T08:04:29Z</dcterms:created>
  <dcterms:modified xsi:type="dcterms:W3CDTF">2017-02-15T10:25:34Z</dcterms:modified>
</cp:coreProperties>
</file>